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iklas\Documents\USM 2023-2024\"/>
    </mc:Choice>
  </mc:AlternateContent>
  <xr:revisionPtr revIDLastSave="0" documentId="13_ncr:1_{C4A3C4AF-91D7-48E5-9EDD-8086697AA1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F steg 3 P18" sheetId="1" r:id="rId1"/>
    <sheet name="KF steg 3 F18" sheetId="2" r:id="rId2"/>
    <sheet name="KF Steg 3 P16" sheetId="4" r:id="rId3"/>
    <sheet name="KF steg 3 F16 " sheetId="3" r:id="rId4"/>
    <sheet name="KF Steg 3 F14" sheetId="5" r:id="rId5"/>
    <sheet name="KF Steg 3 P14" sheetId="6" r:id="rId6"/>
  </sheets>
  <definedNames>
    <definedName name="_xlnm._FilterDatabase" localSheetId="4" hidden="1">'KF Steg 3 F14'!$A$3:$J$3</definedName>
    <definedName name="_xlnm._FilterDatabase" localSheetId="3" hidden="1">'KF steg 3 F16 '!$A$3:$J$63</definedName>
    <definedName name="_xlnm._FilterDatabase" localSheetId="1" hidden="1">'KF steg 3 F18'!$A$3:$J$44</definedName>
    <definedName name="_xlnm._FilterDatabase" localSheetId="5" hidden="1">'KF Steg 3 P14'!$A$3:$J$3</definedName>
    <definedName name="_xlnm._FilterDatabase" localSheetId="2" hidden="1">'KF Steg 3 P16'!$A$3:$J$3</definedName>
    <definedName name="_xlnm._FilterDatabase" localSheetId="0" hidden="1">'KF steg 3 P18'!$A$3:$J$45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bhZcCy2lkqxFqGCkaN1mI0K5dFln6fBLQeedjnnyMO8="/>
    </ext>
  </extLst>
</workbook>
</file>

<file path=xl/calcChain.xml><?xml version="1.0" encoding="utf-8"?>
<calcChain xmlns="http://schemas.openxmlformats.org/spreadsheetml/2006/main">
  <c r="F33" i="3" l="1"/>
  <c r="F105" i="5"/>
  <c r="F27" i="2"/>
  <c r="H27" i="2"/>
  <c r="F121" i="5"/>
  <c r="H68" i="6" l="1"/>
  <c r="H69" i="6" s="1"/>
  <c r="H70" i="6" s="1"/>
  <c r="H71" i="6" s="1"/>
  <c r="H72" i="6" s="1"/>
  <c r="H73" i="6"/>
  <c r="H78" i="6"/>
  <c r="H79" i="6" s="1"/>
  <c r="H80" i="6" s="1"/>
  <c r="H81" i="6" s="1"/>
  <c r="H82" i="6" s="1"/>
  <c r="H83" i="6"/>
  <c r="H84" i="6" s="1"/>
  <c r="H85" i="6" s="1"/>
  <c r="H86" i="6" s="1"/>
  <c r="H87" i="6" s="1"/>
  <c r="H88" i="6"/>
  <c r="H89" i="6" s="1"/>
  <c r="H90" i="6" s="1"/>
  <c r="H91" i="6" s="1"/>
  <c r="H92" i="6" s="1"/>
  <c r="H93" i="6"/>
  <c r="H94" i="6" s="1"/>
  <c r="H95" i="6" s="1"/>
  <c r="H96" i="6" s="1"/>
  <c r="H97" i="6" s="1"/>
  <c r="H98" i="6"/>
  <c r="H99" i="6" s="1"/>
  <c r="H100" i="6" s="1"/>
  <c r="H101" i="6" s="1"/>
  <c r="H102" i="6" s="1"/>
  <c r="H74" i="6"/>
  <c r="H75" i="6" s="1"/>
  <c r="H76" i="6" s="1"/>
  <c r="H77" i="6" s="1"/>
  <c r="H61" i="6"/>
  <c r="H62" i="6" s="1"/>
  <c r="H63" i="6" s="1"/>
  <c r="H53" i="6"/>
  <c r="H54" i="6" s="1"/>
  <c r="H55" i="6" s="1"/>
  <c r="H37" i="6"/>
  <c r="H38" i="6" s="1"/>
  <c r="H39" i="6" s="1"/>
  <c r="H33" i="6"/>
  <c r="H34" i="6" s="1"/>
  <c r="H35" i="6" s="1"/>
  <c r="H21" i="6"/>
  <c r="H22" i="6" s="1"/>
  <c r="H23" i="6" s="1"/>
  <c r="H64" i="6"/>
  <c r="H65" i="6" s="1"/>
  <c r="H66" i="6" s="1"/>
  <c r="H67" i="6" s="1"/>
  <c r="H60" i="6"/>
  <c r="H56" i="6"/>
  <c r="H57" i="6" s="1"/>
  <c r="H58" i="6" s="1"/>
  <c r="H59" i="6" s="1"/>
  <c r="H52" i="6"/>
  <c r="H48" i="6"/>
  <c r="H49" i="6" s="1"/>
  <c r="H50" i="6" s="1"/>
  <c r="H51" i="6" s="1"/>
  <c r="H44" i="6"/>
  <c r="H45" i="6" s="1"/>
  <c r="H46" i="6" s="1"/>
  <c r="H47" i="6" s="1"/>
  <c r="H40" i="6"/>
  <c r="H41" i="6" s="1"/>
  <c r="H42" i="6" s="1"/>
  <c r="H43" i="6" s="1"/>
  <c r="H36" i="6"/>
  <c r="H32" i="6"/>
  <c r="H28" i="6"/>
  <c r="H29" i="6" s="1"/>
  <c r="H30" i="6" s="1"/>
  <c r="H31" i="6" s="1"/>
  <c r="H24" i="6"/>
  <c r="H25" i="6" s="1"/>
  <c r="H26" i="6" s="1"/>
  <c r="H27" i="6" s="1"/>
  <c r="H20" i="6"/>
  <c r="H16" i="6"/>
  <c r="H17" i="6" s="1"/>
  <c r="H18" i="6" s="1"/>
  <c r="H19" i="6" s="1"/>
  <c r="H12" i="6"/>
  <c r="H13" i="6" s="1"/>
  <c r="H14" i="6" s="1"/>
  <c r="H15" i="6" s="1"/>
  <c r="H8" i="6"/>
  <c r="H9" i="6" s="1"/>
  <c r="H10" i="6" s="1"/>
  <c r="H11" i="6" s="1"/>
  <c r="H4" i="6"/>
  <c r="H5" i="6" s="1"/>
  <c r="H6" i="6" s="1"/>
  <c r="H7" i="6" s="1"/>
  <c r="F64" i="6"/>
  <c r="F101" i="6"/>
  <c r="F45" i="6"/>
  <c r="F91" i="6"/>
  <c r="F4" i="6"/>
  <c r="F14" i="6"/>
  <c r="F81" i="6"/>
  <c r="F75" i="6"/>
  <c r="F59" i="6"/>
  <c r="F16" i="6"/>
  <c r="F20" i="6"/>
  <c r="F43" i="6"/>
  <c r="F40" i="6"/>
  <c r="F98" i="6"/>
  <c r="F22" i="6"/>
  <c r="F99" i="6"/>
  <c r="F50" i="6"/>
  <c r="F87" i="6"/>
  <c r="F67" i="6"/>
  <c r="F26" i="6"/>
  <c r="F9" i="6"/>
  <c r="F90" i="6"/>
  <c r="F7" i="6"/>
  <c r="F55" i="6"/>
  <c r="F95" i="6"/>
  <c r="F80" i="6"/>
  <c r="F68" i="6"/>
  <c r="F97" i="6"/>
  <c r="F8" i="6"/>
  <c r="F70" i="6"/>
  <c r="F41" i="6"/>
  <c r="F19" i="6"/>
  <c r="F61" i="6"/>
  <c r="F54" i="6"/>
  <c r="F44" i="6"/>
  <c r="F86" i="6"/>
  <c r="F89" i="6"/>
  <c r="F6" i="6"/>
  <c r="F15" i="6"/>
  <c r="F84" i="6"/>
  <c r="F65" i="6"/>
  <c r="F57" i="6"/>
  <c r="F46" i="6"/>
  <c r="F35" i="6"/>
  <c r="F102" i="6"/>
  <c r="F56" i="6"/>
  <c r="F73" i="6"/>
  <c r="F25" i="6"/>
  <c r="F72" i="6"/>
  <c r="F23" i="6"/>
  <c r="F28" i="6"/>
  <c r="F92" i="6"/>
  <c r="F37" i="6"/>
  <c r="F12" i="6"/>
  <c r="F33" i="6"/>
  <c r="F42" i="6"/>
  <c r="F51" i="6"/>
  <c r="F18" i="6"/>
  <c r="F88" i="6"/>
  <c r="F58" i="6"/>
  <c r="F77" i="6"/>
  <c r="F93" i="6"/>
  <c r="F10" i="6"/>
  <c r="F85" i="6"/>
  <c r="F48" i="6"/>
  <c r="F11" i="6"/>
  <c r="F17" i="6"/>
  <c r="F21" i="6"/>
  <c r="F82" i="6"/>
  <c r="F49" i="6"/>
  <c r="F24" i="6"/>
  <c r="F62" i="6"/>
  <c r="F94" i="6"/>
  <c r="F76" i="6"/>
  <c r="F47" i="6"/>
  <c r="F27" i="6"/>
  <c r="F30" i="6"/>
  <c r="F83" i="6"/>
  <c r="F38" i="6"/>
  <c r="F32" i="6"/>
  <c r="F52" i="6"/>
  <c r="F78" i="6"/>
  <c r="F69" i="6"/>
  <c r="F63" i="6"/>
  <c r="F66" i="6"/>
  <c r="F74" i="6"/>
  <c r="F29" i="6"/>
  <c r="F100" i="6"/>
  <c r="F13" i="6"/>
  <c r="F53" i="6"/>
  <c r="F39" i="6"/>
  <c r="F31" i="6"/>
  <c r="F96" i="6"/>
  <c r="F60" i="6"/>
  <c r="F5" i="6"/>
  <c r="F71" i="6"/>
  <c r="F79" i="6"/>
  <c r="F36" i="6"/>
  <c r="F34" i="6"/>
  <c r="H112" i="5"/>
  <c r="H113" i="5" s="1"/>
  <c r="H114" i="5" s="1"/>
  <c r="H100" i="5"/>
  <c r="H101" i="5" s="1"/>
  <c r="H102" i="5" s="1"/>
  <c r="H37" i="5"/>
  <c r="H38" i="5" s="1"/>
  <c r="H39" i="5" s="1"/>
  <c r="H17" i="5"/>
  <c r="H18" i="5" s="1"/>
  <c r="H19" i="5" s="1"/>
  <c r="H119" i="5"/>
  <c r="H120" i="5" s="1"/>
  <c r="H121" i="5" s="1"/>
  <c r="H122" i="5" s="1"/>
  <c r="H115" i="5"/>
  <c r="H116" i="5" s="1"/>
  <c r="H117" i="5" s="1"/>
  <c r="H118" i="5" s="1"/>
  <c r="H111" i="5"/>
  <c r="H107" i="5"/>
  <c r="H108" i="5" s="1"/>
  <c r="H109" i="5" s="1"/>
  <c r="H110" i="5" s="1"/>
  <c r="H103" i="5"/>
  <c r="H104" i="5" s="1"/>
  <c r="H105" i="5" s="1"/>
  <c r="H106" i="5" s="1"/>
  <c r="H99" i="5"/>
  <c r="H95" i="5"/>
  <c r="H96" i="5" s="1"/>
  <c r="H97" i="5" s="1"/>
  <c r="H98" i="5" s="1"/>
  <c r="H92" i="5"/>
  <c r="H93" i="5" s="1"/>
  <c r="H94" i="5" s="1"/>
  <c r="H88" i="5"/>
  <c r="H89" i="5" s="1"/>
  <c r="H90" i="5" s="1"/>
  <c r="H91" i="5" s="1"/>
  <c r="H84" i="5"/>
  <c r="H85" i="5" s="1"/>
  <c r="H86" i="5" s="1"/>
  <c r="H87" i="5" s="1"/>
  <c r="H80" i="5"/>
  <c r="H81" i="5" s="1"/>
  <c r="H82" i="5" s="1"/>
  <c r="H83" i="5" s="1"/>
  <c r="H76" i="5"/>
  <c r="H77" i="5" s="1"/>
  <c r="H78" i="5" s="1"/>
  <c r="H79" i="5" s="1"/>
  <c r="H72" i="5"/>
  <c r="H73" i="5" s="1"/>
  <c r="H74" i="5" s="1"/>
  <c r="H75" i="5" s="1"/>
  <c r="H64" i="5"/>
  <c r="H65" i="5" s="1"/>
  <c r="H66" i="5" s="1"/>
  <c r="H67" i="5" s="1"/>
  <c r="H68" i="5" s="1"/>
  <c r="H69" i="5" s="1"/>
  <c r="H70" i="5" s="1"/>
  <c r="H71" i="5" s="1"/>
  <c r="H60" i="5"/>
  <c r="H61" i="5" s="1"/>
  <c r="H62" i="5" s="1"/>
  <c r="H63" i="5" s="1"/>
  <c r="H56" i="5"/>
  <c r="H57" i="5" s="1"/>
  <c r="H58" i="5" s="1"/>
  <c r="H59" i="5" s="1"/>
  <c r="H52" i="5"/>
  <c r="H53" i="5" s="1"/>
  <c r="H54" i="5" s="1"/>
  <c r="H55" i="5" s="1"/>
  <c r="H48" i="5"/>
  <c r="H49" i="5" s="1"/>
  <c r="H50" i="5" s="1"/>
  <c r="H51" i="5" s="1"/>
  <c r="H44" i="5"/>
  <c r="H45" i="5" s="1"/>
  <c r="H46" i="5" s="1"/>
  <c r="H47" i="5" s="1"/>
  <c r="H40" i="5"/>
  <c r="H41" i="5" s="1"/>
  <c r="H42" i="5" s="1"/>
  <c r="H43" i="5" s="1"/>
  <c r="H36" i="5"/>
  <c r="H32" i="5"/>
  <c r="H33" i="5" s="1"/>
  <c r="H34" i="5" s="1"/>
  <c r="H35" i="5" s="1"/>
  <c r="H28" i="5"/>
  <c r="H29" i="5" s="1"/>
  <c r="H30" i="5" s="1"/>
  <c r="H31" i="5" s="1"/>
  <c r="H24" i="5"/>
  <c r="H25" i="5" s="1"/>
  <c r="H26" i="5" s="1"/>
  <c r="H27" i="5" s="1"/>
  <c r="H20" i="5"/>
  <c r="H21" i="5" s="1"/>
  <c r="H22" i="5" s="1"/>
  <c r="H23" i="5" s="1"/>
  <c r="H16" i="5"/>
  <c r="H12" i="5"/>
  <c r="H13" i="5" s="1"/>
  <c r="H14" i="5" s="1"/>
  <c r="H15" i="5" s="1"/>
  <c r="H8" i="5"/>
  <c r="H9" i="5" s="1"/>
  <c r="H10" i="5" s="1"/>
  <c r="H11" i="5" s="1"/>
  <c r="H4" i="5"/>
  <c r="H5" i="5" s="1"/>
  <c r="H6" i="5" s="1"/>
  <c r="H7" i="5" s="1"/>
  <c r="F104" i="5"/>
  <c r="F95" i="5"/>
  <c r="F69" i="5"/>
  <c r="F116" i="5"/>
  <c r="F93" i="5"/>
  <c r="F7" i="5"/>
  <c r="F60" i="5"/>
  <c r="F47" i="5"/>
  <c r="F62" i="5"/>
  <c r="F17" i="5"/>
  <c r="F73" i="5"/>
  <c r="F48" i="5"/>
  <c r="F40" i="5"/>
  <c r="F75" i="5"/>
  <c r="F26" i="5"/>
  <c r="F122" i="5"/>
  <c r="F61" i="5"/>
  <c r="F13" i="5"/>
  <c r="F23" i="5"/>
  <c r="F84" i="5"/>
  <c r="F97" i="5"/>
  <c r="F65" i="5"/>
  <c r="F91" i="5"/>
  <c r="F27" i="5"/>
  <c r="F120" i="5"/>
  <c r="F109" i="5"/>
  <c r="F78" i="5"/>
  <c r="F22" i="5"/>
  <c r="F103" i="5"/>
  <c r="F34" i="5"/>
  <c r="F36" i="5"/>
  <c r="F49" i="5"/>
  <c r="F110" i="5"/>
  <c r="F35" i="5"/>
  <c r="F28" i="5"/>
  <c r="F16" i="5"/>
  <c r="F64" i="5"/>
  <c r="F19" i="5"/>
  <c r="F4" i="5"/>
  <c r="F14" i="5"/>
  <c r="F68" i="5"/>
  <c r="F31" i="5"/>
  <c r="F29" i="5"/>
  <c r="F8" i="5"/>
  <c r="F114" i="5"/>
  <c r="F53" i="5"/>
  <c r="F107" i="5"/>
  <c r="F12" i="5"/>
  <c r="F100" i="5"/>
  <c r="F63" i="5"/>
  <c r="F18" i="5"/>
  <c r="F30" i="5"/>
  <c r="F11" i="5"/>
  <c r="F87" i="5"/>
  <c r="F67" i="5"/>
  <c r="F94" i="5"/>
  <c r="F99" i="5"/>
  <c r="F43" i="5"/>
  <c r="F39" i="5"/>
  <c r="F80" i="5"/>
  <c r="F38" i="5"/>
  <c r="F85" i="5"/>
  <c r="F115" i="5"/>
  <c r="F5" i="5"/>
  <c r="F111" i="5"/>
  <c r="F72" i="5"/>
  <c r="F101" i="5"/>
  <c r="F118" i="5"/>
  <c r="F70" i="5"/>
  <c r="F42" i="5"/>
  <c r="F81" i="5"/>
  <c r="F76" i="5"/>
  <c r="F54" i="5"/>
  <c r="F37" i="5"/>
  <c r="F88" i="5"/>
  <c r="F83" i="5"/>
  <c r="F45" i="5"/>
  <c r="F86" i="5"/>
  <c r="F44" i="5"/>
  <c r="F74" i="5"/>
  <c r="F9" i="5"/>
  <c r="F66" i="5"/>
  <c r="F82" i="5"/>
  <c r="F77" i="5"/>
  <c r="F90" i="5"/>
  <c r="F119" i="5"/>
  <c r="F57" i="5"/>
  <c r="F33" i="5"/>
  <c r="F79" i="5"/>
  <c r="F50" i="5"/>
  <c r="F20" i="5"/>
  <c r="F71" i="5"/>
  <c r="F113" i="5"/>
  <c r="F92" i="5"/>
  <c r="F56" i="5"/>
  <c r="F41" i="5"/>
  <c r="F112" i="5"/>
  <c r="F102" i="5"/>
  <c r="F96" i="5"/>
  <c r="F25" i="5"/>
  <c r="F51" i="5"/>
  <c r="F117" i="5"/>
  <c r="F46" i="5"/>
  <c r="F21" i="5"/>
  <c r="F15" i="5"/>
  <c r="F106" i="5"/>
  <c r="F10" i="5"/>
  <c r="F58" i="5"/>
  <c r="F32" i="5"/>
  <c r="F108" i="5"/>
  <c r="F55" i="5"/>
  <c r="F89" i="5"/>
  <c r="F52" i="5"/>
  <c r="F98" i="5"/>
  <c r="F59" i="5"/>
  <c r="F24" i="5"/>
  <c r="F6" i="5"/>
  <c r="F54" i="4"/>
  <c r="H50" i="4"/>
  <c r="H51" i="4" s="1"/>
  <c r="H52" i="4" s="1"/>
  <c r="H53" i="4" s="1"/>
  <c r="H45" i="4"/>
  <c r="H46" i="4" s="1"/>
  <c r="H47" i="4" s="1"/>
  <c r="H48" i="4" s="1"/>
  <c r="H35" i="4"/>
  <c r="H36" i="4" s="1"/>
  <c r="H37" i="4" s="1"/>
  <c r="H38" i="4" s="1"/>
  <c r="H25" i="4"/>
  <c r="H26" i="4" s="1"/>
  <c r="H27" i="4" s="1"/>
  <c r="H28" i="4" s="1"/>
  <c r="H49" i="4"/>
  <c r="H44" i="4"/>
  <c r="H39" i="4"/>
  <c r="H40" i="4" s="1"/>
  <c r="H41" i="4" s="1"/>
  <c r="H42" i="4" s="1"/>
  <c r="H43" i="4" s="1"/>
  <c r="H34" i="4"/>
  <c r="H29" i="4"/>
  <c r="H30" i="4" s="1"/>
  <c r="H31" i="4" s="1"/>
  <c r="H32" i="4" s="1"/>
  <c r="H33" i="4" s="1"/>
  <c r="H24" i="4"/>
  <c r="H19" i="4"/>
  <c r="H20" i="4" s="1"/>
  <c r="H21" i="4" s="1"/>
  <c r="H22" i="4" s="1"/>
  <c r="H23" i="4" s="1"/>
  <c r="H14" i="4"/>
  <c r="H15" i="4" s="1"/>
  <c r="H16" i="4" s="1"/>
  <c r="H17" i="4" s="1"/>
  <c r="H18" i="4" s="1"/>
  <c r="H9" i="4"/>
  <c r="H10" i="4" s="1"/>
  <c r="H11" i="4" s="1"/>
  <c r="H12" i="4" s="1"/>
  <c r="H13" i="4" s="1"/>
  <c r="H4" i="4"/>
  <c r="F49" i="4"/>
  <c r="F32" i="4"/>
  <c r="F40" i="4"/>
  <c r="F8" i="4"/>
  <c r="F52" i="4"/>
  <c r="F25" i="4"/>
  <c r="F29" i="4"/>
  <c r="F4" i="4"/>
  <c r="F21" i="4"/>
  <c r="F44" i="4"/>
  <c r="F27" i="4"/>
  <c r="F12" i="4"/>
  <c r="F34" i="4"/>
  <c r="F18" i="4"/>
  <c r="F19" i="4"/>
  <c r="F51" i="4"/>
  <c r="F47" i="4"/>
  <c r="F11" i="4"/>
  <c r="F43" i="4"/>
  <c r="F24" i="4"/>
  <c r="F5" i="4"/>
  <c r="F48" i="4"/>
  <c r="F50" i="4"/>
  <c r="F17" i="4"/>
  <c r="F23" i="4"/>
  <c r="F42" i="4"/>
  <c r="F36" i="4"/>
  <c r="F33" i="4"/>
  <c r="F35" i="4"/>
  <c r="F15" i="4"/>
  <c r="F10" i="4"/>
  <c r="F46" i="4"/>
  <c r="F26" i="4"/>
  <c r="F22" i="4"/>
  <c r="F28" i="4"/>
  <c r="F14" i="4"/>
  <c r="F9" i="4"/>
  <c r="F30" i="4"/>
  <c r="F16" i="4"/>
  <c r="F31" i="4"/>
  <c r="F38" i="4"/>
  <c r="F39" i="4"/>
  <c r="F7" i="4"/>
  <c r="F53" i="4"/>
  <c r="F20" i="4"/>
  <c r="F6" i="4"/>
  <c r="F13" i="4"/>
  <c r="F37" i="4"/>
  <c r="F41" i="4"/>
  <c r="F45" i="4"/>
  <c r="H5" i="4" l="1"/>
  <c r="H6" i="4" s="1"/>
  <c r="H7" i="4" s="1"/>
  <c r="H8" i="4" s="1"/>
  <c r="F103" i="6"/>
  <c r="F123" i="5"/>
  <c r="H54" i="4" l="1"/>
  <c r="F44" i="2" l="1"/>
  <c r="F43" i="2"/>
  <c r="F42" i="2"/>
  <c r="F40" i="2"/>
  <c r="F39" i="2"/>
  <c r="F38" i="2"/>
  <c r="F36" i="2"/>
  <c r="F35" i="2"/>
  <c r="F34" i="2"/>
  <c r="F32" i="2"/>
  <c r="F31" i="2"/>
  <c r="F30" i="2"/>
  <c r="F28" i="2"/>
  <c r="F26" i="2"/>
  <c r="F25" i="2"/>
  <c r="F23" i="2"/>
  <c r="F22" i="2"/>
  <c r="F21" i="2"/>
  <c r="F19" i="2"/>
  <c r="F18" i="2"/>
  <c r="F17" i="2"/>
  <c r="F15" i="2"/>
  <c r="F14" i="2"/>
  <c r="F13" i="2"/>
  <c r="F11" i="2"/>
  <c r="F10" i="2"/>
  <c r="F9" i="2"/>
  <c r="F7" i="2"/>
  <c r="F6" i="2"/>
  <c r="H41" i="2"/>
  <c r="H42" i="2" s="1"/>
  <c r="H43" i="2" s="1"/>
  <c r="H44" i="2" s="1"/>
  <c r="H37" i="2"/>
  <c r="H38" i="2" s="1"/>
  <c r="H39" i="2" s="1"/>
  <c r="H40" i="2" s="1"/>
  <c r="H33" i="2"/>
  <c r="H34" i="2" s="1"/>
  <c r="H35" i="2" s="1"/>
  <c r="H36" i="2" s="1"/>
  <c r="H29" i="2"/>
  <c r="H30" i="2" s="1"/>
  <c r="H31" i="2" s="1"/>
  <c r="H32" i="2" s="1"/>
  <c r="H24" i="2"/>
  <c r="H25" i="2" s="1"/>
  <c r="H26" i="2" s="1"/>
  <c r="H20" i="2"/>
  <c r="H21" i="2" s="1"/>
  <c r="H22" i="2" s="1"/>
  <c r="H23" i="2" s="1"/>
  <c r="H16" i="2"/>
  <c r="H17" i="2" s="1"/>
  <c r="H18" i="2" s="1"/>
  <c r="H19" i="2" s="1"/>
  <c r="H12" i="2"/>
  <c r="H13" i="2" s="1"/>
  <c r="H14" i="2" s="1"/>
  <c r="H15" i="2" s="1"/>
  <c r="H8" i="2"/>
  <c r="H9" i="2" s="1"/>
  <c r="H10" i="2" s="1"/>
  <c r="H11" i="2" s="1"/>
  <c r="H4" i="2"/>
  <c r="H5" i="2" s="1"/>
  <c r="H6" i="2" s="1"/>
  <c r="H7" i="2" s="1"/>
  <c r="F40" i="1"/>
  <c r="F36" i="1"/>
  <c r="F32" i="1"/>
  <c r="F28" i="1"/>
  <c r="F24" i="1"/>
  <c r="F20" i="1"/>
  <c r="F16" i="1"/>
  <c r="F12" i="1"/>
  <c r="F8" i="1"/>
  <c r="F43" i="1"/>
  <c r="F42" i="1"/>
  <c r="F41" i="1"/>
  <c r="F39" i="1"/>
  <c r="F38" i="1"/>
  <c r="F37" i="1"/>
  <c r="F35" i="1"/>
  <c r="F34" i="1"/>
  <c r="F33" i="1"/>
  <c r="F31" i="1"/>
  <c r="F30" i="1"/>
  <c r="F29" i="1"/>
  <c r="F27" i="1"/>
  <c r="F26" i="1"/>
  <c r="F25" i="1"/>
  <c r="F23" i="1"/>
  <c r="F22" i="1"/>
  <c r="F21" i="1"/>
  <c r="F19" i="1"/>
  <c r="F18" i="1"/>
  <c r="F17" i="1"/>
  <c r="F15" i="1"/>
  <c r="F14" i="1"/>
  <c r="F13" i="1"/>
  <c r="F11" i="1"/>
  <c r="F10" i="1"/>
  <c r="F9" i="1"/>
  <c r="F7" i="1"/>
  <c r="F6" i="1"/>
  <c r="H40" i="1"/>
  <c r="H41" i="1" s="1"/>
  <c r="H42" i="1" s="1"/>
  <c r="H43" i="1" s="1"/>
  <c r="H36" i="1"/>
  <c r="H37" i="1" s="1"/>
  <c r="H38" i="1" s="1"/>
  <c r="H39" i="1" s="1"/>
  <c r="H32" i="1"/>
  <c r="H33" i="1" s="1"/>
  <c r="H34" i="1" s="1"/>
  <c r="H35" i="1" s="1"/>
  <c r="H28" i="1"/>
  <c r="H29" i="1" s="1"/>
  <c r="H30" i="1" s="1"/>
  <c r="H31" i="1" s="1"/>
  <c r="H24" i="1"/>
  <c r="H25" i="1" s="1"/>
  <c r="H26" i="1" s="1"/>
  <c r="H27" i="1" s="1"/>
  <c r="H20" i="1"/>
  <c r="H21" i="1" s="1"/>
  <c r="H22" i="1" s="1"/>
  <c r="H23" i="1" s="1"/>
  <c r="H16" i="1"/>
  <c r="H17" i="1" s="1"/>
  <c r="H18" i="1" s="1"/>
  <c r="H19" i="1" s="1"/>
  <c r="H12" i="1"/>
  <c r="H13" i="1" s="1"/>
  <c r="H14" i="1" s="1"/>
  <c r="H15" i="1" s="1"/>
  <c r="H8" i="1"/>
  <c r="H9" i="1" s="1"/>
  <c r="H10" i="1" s="1"/>
  <c r="H11" i="1" s="1"/>
  <c r="H58" i="3"/>
  <c r="H59" i="3" s="1"/>
  <c r="H60" i="3" s="1"/>
  <c r="H61" i="3" s="1"/>
  <c r="H62" i="3" s="1"/>
  <c r="H63" i="3" s="1"/>
  <c r="H52" i="3"/>
  <c r="H53" i="3" s="1"/>
  <c r="H54" i="3" s="1"/>
  <c r="H55" i="3" s="1"/>
  <c r="H56" i="3" s="1"/>
  <c r="H57" i="3" s="1"/>
  <c r="H46" i="3"/>
  <c r="H47" i="3" s="1"/>
  <c r="H48" i="3" s="1"/>
  <c r="H49" i="3" s="1"/>
  <c r="H50" i="3" s="1"/>
  <c r="H51" i="3" s="1"/>
  <c r="H40" i="3"/>
  <c r="H41" i="3" s="1"/>
  <c r="H42" i="3" s="1"/>
  <c r="H43" i="3" s="1"/>
  <c r="H44" i="3" s="1"/>
  <c r="H45" i="3" s="1"/>
  <c r="H34" i="3"/>
  <c r="H35" i="3" s="1"/>
  <c r="H36" i="3" s="1"/>
  <c r="H37" i="3" s="1"/>
  <c r="H38" i="3" s="1"/>
  <c r="H39" i="3" s="1"/>
  <c r="H28" i="3"/>
  <c r="H29" i="3" s="1"/>
  <c r="H30" i="3" s="1"/>
  <c r="H31" i="3" s="1"/>
  <c r="H32" i="3" s="1"/>
  <c r="H33" i="3" s="1"/>
  <c r="H22" i="3"/>
  <c r="H23" i="3" s="1"/>
  <c r="H24" i="3" s="1"/>
  <c r="H25" i="3" s="1"/>
  <c r="H26" i="3" s="1"/>
  <c r="H27" i="3" s="1"/>
  <c r="H16" i="3"/>
  <c r="H17" i="3" s="1"/>
  <c r="H18" i="3" s="1"/>
  <c r="H19" i="3" s="1"/>
  <c r="H20" i="3" s="1"/>
  <c r="H21" i="3" s="1"/>
  <c r="H10" i="3"/>
  <c r="H11" i="3" s="1"/>
  <c r="H12" i="3" s="1"/>
  <c r="H13" i="3" s="1"/>
  <c r="H14" i="3" s="1"/>
  <c r="H15" i="3" s="1"/>
  <c r="H4" i="3"/>
  <c r="H5" i="3" s="1"/>
  <c r="H6" i="3" s="1"/>
  <c r="H7" i="3" s="1"/>
  <c r="H8" i="3" s="1"/>
  <c r="H9" i="3" s="1"/>
  <c r="H4" i="1"/>
  <c r="H5" i="1" s="1"/>
  <c r="H6" i="1" s="1"/>
  <c r="H7" i="1" s="1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41" i="2"/>
  <c r="F37" i="2"/>
  <c r="F33" i="2"/>
  <c r="F29" i="2"/>
  <c r="F24" i="2"/>
  <c r="F20" i="2"/>
  <c r="F16" i="2"/>
  <c r="F12" i="2"/>
  <c r="F8" i="2"/>
  <c r="F5" i="2"/>
  <c r="F4" i="2"/>
  <c r="F5" i="1"/>
  <c r="F4" i="1"/>
  <c r="F44" i="1" l="1"/>
  <c r="F45" i="2"/>
  <c r="F64" i="3"/>
  <c r="H64" i="3" l="1"/>
  <c r="I64" i="3" s="1"/>
  <c r="I65" i="3" s="1"/>
  <c r="I52" i="3" l="1"/>
  <c r="I56" i="3"/>
  <c r="I14" i="3"/>
  <c r="I61" i="3"/>
  <c r="I58" i="3"/>
  <c r="I33" i="3"/>
  <c r="I60" i="3"/>
  <c r="I46" i="3"/>
  <c r="I27" i="3"/>
  <c r="I6" i="3"/>
  <c r="I32" i="3"/>
  <c r="I18" i="3"/>
  <c r="I4" i="3"/>
  <c r="I53" i="3"/>
  <c r="I57" i="3"/>
  <c r="I35" i="3"/>
  <c r="I15" i="3"/>
  <c r="I51" i="3"/>
  <c r="I26" i="3"/>
  <c r="I13" i="3"/>
  <c r="I48" i="3"/>
  <c r="I24" i="3"/>
  <c r="I42" i="3"/>
  <c r="I29" i="3"/>
  <c r="I37" i="3"/>
  <c r="I34" i="3"/>
  <c r="I21" i="3"/>
  <c r="I49" i="3"/>
  <c r="I22" i="3"/>
  <c r="I23" i="3"/>
  <c r="I9" i="3"/>
  <c r="I30" i="3"/>
  <c r="I63" i="3"/>
  <c r="I11" i="3"/>
  <c r="I54" i="3"/>
  <c r="I59" i="3"/>
  <c r="I31" i="3"/>
  <c r="I20" i="3"/>
  <c r="I16" i="3"/>
  <c r="I45" i="3"/>
  <c r="I44" i="3"/>
  <c r="I17" i="3"/>
  <c r="I39" i="3"/>
  <c r="I5" i="3"/>
  <c r="I19" i="3"/>
  <c r="I8" i="3"/>
  <c r="I36" i="3"/>
  <c r="I10" i="3"/>
  <c r="I7" i="3"/>
  <c r="I55" i="3"/>
  <c r="I62" i="3"/>
  <c r="I12" i="3"/>
  <c r="I50" i="3"/>
  <c r="I25" i="3"/>
  <c r="I28" i="3"/>
  <c r="I43" i="3"/>
  <c r="I38" i="3"/>
  <c r="I47" i="3"/>
  <c r="I40" i="3"/>
  <c r="I41" i="3"/>
  <c r="H44" i="1" l="1"/>
  <c r="I44" i="1" s="1"/>
  <c r="I45" i="1" s="1"/>
  <c r="H45" i="2"/>
  <c r="I45" i="2" s="1"/>
  <c r="I46" i="2" s="1"/>
  <c r="I27" i="2" s="1"/>
  <c r="I23" i="2" l="1"/>
  <c r="I15" i="2"/>
  <c r="I17" i="2"/>
  <c r="I26" i="2"/>
  <c r="I25" i="2"/>
  <c r="I37" i="2"/>
  <c r="I32" i="2"/>
  <c r="I5" i="2"/>
  <c r="I44" i="2"/>
  <c r="I4" i="2"/>
  <c r="I20" i="2"/>
  <c r="I41" i="2"/>
  <c r="I35" i="2"/>
  <c r="I24" i="2"/>
  <c r="I19" i="2"/>
  <c r="I6" i="2"/>
  <c r="I16" i="2"/>
  <c r="I30" i="2"/>
  <c r="I36" i="2"/>
  <c r="I34" i="2"/>
  <c r="I22" i="2"/>
  <c r="I28" i="2"/>
  <c r="I21" i="2"/>
  <c r="I33" i="2"/>
  <c r="I29" i="2"/>
  <c r="I43" i="2"/>
  <c r="I18" i="2"/>
  <c r="I39" i="2"/>
  <c r="I7" i="2"/>
  <c r="I31" i="2"/>
  <c r="I40" i="2"/>
  <c r="I9" i="2"/>
  <c r="I42" i="2"/>
  <c r="I38" i="2"/>
  <c r="I8" i="2"/>
  <c r="I10" i="2"/>
  <c r="I11" i="2"/>
  <c r="I12" i="2"/>
  <c r="I13" i="2"/>
  <c r="I40" i="1"/>
  <c r="I34" i="1"/>
  <c r="I4" i="1"/>
  <c r="I5" i="1"/>
  <c r="I24" i="1"/>
  <c r="I17" i="1"/>
  <c r="I42" i="1"/>
  <c r="I41" i="1"/>
  <c r="I19" i="1"/>
  <c r="I43" i="1"/>
  <c r="I23" i="1"/>
  <c r="I27" i="1"/>
  <c r="I9" i="1"/>
  <c r="I28" i="1"/>
  <c r="I12" i="1"/>
  <c r="I13" i="1"/>
  <c r="I29" i="1"/>
  <c r="I21" i="1"/>
  <c r="I25" i="1"/>
  <c r="I11" i="1"/>
  <c r="I16" i="1"/>
  <c r="I20" i="1"/>
  <c r="I22" i="1"/>
  <c r="I31" i="1"/>
  <c r="I8" i="1"/>
  <c r="I18" i="1"/>
  <c r="I26" i="1"/>
  <c r="I14" i="1"/>
  <c r="I30" i="1"/>
  <c r="I7" i="1"/>
  <c r="I10" i="1"/>
  <c r="I35" i="1"/>
  <c r="I6" i="1"/>
  <c r="I33" i="1"/>
  <c r="I15" i="1"/>
  <c r="I32" i="1"/>
  <c r="I37" i="1"/>
  <c r="I38" i="1"/>
  <c r="I39" i="1"/>
  <c r="I14" i="2"/>
  <c r="I36" i="1"/>
  <c r="I54" i="4" l="1"/>
  <c r="I55" i="4" l="1"/>
  <c r="I35" i="4" s="1"/>
  <c r="I14" i="4" l="1"/>
  <c r="I23" i="4"/>
  <c r="I44" i="4"/>
  <c r="I52" i="4"/>
  <c r="I42" i="4"/>
  <c r="I50" i="4"/>
  <c r="I13" i="4"/>
  <c r="I5" i="4"/>
  <c r="I26" i="4"/>
  <c r="I22" i="4"/>
  <c r="I18" i="4"/>
  <c r="I12" i="4"/>
  <c r="I39" i="4"/>
  <c r="I28" i="4"/>
  <c r="I37" i="4"/>
  <c r="I15" i="4"/>
  <c r="I17" i="4"/>
  <c r="I48" i="4"/>
  <c r="I49" i="4"/>
  <c r="I33" i="4"/>
  <c r="I47" i="4"/>
  <c r="I29" i="4"/>
  <c r="I41" i="4"/>
  <c r="I53" i="4"/>
  <c r="I7" i="4"/>
  <c r="I40" i="4"/>
  <c r="I21" i="4"/>
  <c r="I8" i="4"/>
  <c r="I46" i="4"/>
  <c r="I10" i="4"/>
  <c r="I36" i="4"/>
  <c r="I25" i="4"/>
  <c r="I34" i="4"/>
  <c r="I9" i="4"/>
  <c r="I4" i="4"/>
  <c r="I31" i="4"/>
  <c r="I32" i="4"/>
  <c r="I45" i="4"/>
  <c r="I24" i="4"/>
  <c r="I11" i="4"/>
  <c r="I20" i="4"/>
  <c r="I51" i="4"/>
  <c r="I6" i="4"/>
  <c r="I16" i="4"/>
  <c r="I19" i="4"/>
  <c r="I30" i="4"/>
  <c r="I43" i="4"/>
  <c r="I27" i="4"/>
  <c r="I38" i="4"/>
  <c r="H123" i="5"/>
  <c r="I123" i="5" s="1"/>
  <c r="I124" i="5" s="1"/>
  <c r="I6" i="5" l="1"/>
  <c r="I119" i="5"/>
  <c r="I48" i="5"/>
  <c r="I55" i="5"/>
  <c r="I52" i="5"/>
  <c r="I107" i="5"/>
  <c r="I93" i="5"/>
  <c r="I26" i="5"/>
  <c r="I66" i="5"/>
  <c r="I64" i="5"/>
  <c r="I39" i="5"/>
  <c r="I104" i="5"/>
  <c r="I34" i="5"/>
  <c r="I65" i="5"/>
  <c r="I101" i="5"/>
  <c r="I12" i="5"/>
  <c r="I17" i="5"/>
  <c r="I78" i="5"/>
  <c r="I40" i="5"/>
  <c r="I74" i="5"/>
  <c r="I75" i="5"/>
  <c r="I60" i="5"/>
  <c r="I62" i="5"/>
  <c r="I20" i="5"/>
  <c r="I70" i="5"/>
  <c r="I71" i="5"/>
  <c r="I91" i="5"/>
  <c r="I47" i="5"/>
  <c r="I49" i="5"/>
  <c r="I53" i="5"/>
  <c r="I79" i="5"/>
  <c r="I19" i="5"/>
  <c r="I54" i="5"/>
  <c r="I108" i="5"/>
  <c r="I38" i="5"/>
  <c r="I117" i="5"/>
  <c r="I58" i="5"/>
  <c r="I67" i="5"/>
  <c r="I9" i="5"/>
  <c r="I57" i="5"/>
  <c r="I24" i="5"/>
  <c r="I106" i="5"/>
  <c r="I99" i="5"/>
  <c r="I45" i="5"/>
  <c r="I100" i="5"/>
  <c r="I69" i="5"/>
  <c r="I89" i="5"/>
  <c r="I103" i="5"/>
  <c r="I4" i="5"/>
  <c r="I73" i="5"/>
  <c r="I18" i="5"/>
  <c r="I94" i="5"/>
  <c r="I43" i="5"/>
  <c r="I95" i="5"/>
  <c r="I23" i="5"/>
  <c r="I35" i="5"/>
  <c r="I37" i="5"/>
  <c r="I110" i="5"/>
  <c r="I88" i="5"/>
  <c r="I122" i="5"/>
  <c r="I13" i="5"/>
  <c r="I61" i="5"/>
  <c r="I116" i="5"/>
  <c r="I90" i="5"/>
  <c r="I92" i="5"/>
  <c r="I50" i="5"/>
  <c r="I30" i="5"/>
  <c r="I121" i="5"/>
  <c r="I59" i="5"/>
  <c r="I63" i="5"/>
  <c r="I85" i="5"/>
  <c r="I5" i="5"/>
  <c r="I14" i="5"/>
  <c r="I10" i="5"/>
  <c r="I76" i="5"/>
  <c r="I22" i="5"/>
  <c r="I111" i="5"/>
  <c r="I56" i="5"/>
  <c r="I118" i="5"/>
  <c r="I72" i="5"/>
  <c r="I96" i="5"/>
  <c r="I83" i="5"/>
  <c r="I80" i="5"/>
  <c r="I31" i="5"/>
  <c r="I36" i="5"/>
  <c r="I115" i="5"/>
  <c r="I11" i="5"/>
  <c r="I42" i="5"/>
  <c r="I86" i="5"/>
  <c r="I112" i="5"/>
  <c r="I32" i="5"/>
  <c r="I25" i="5"/>
  <c r="I77" i="5"/>
  <c r="I15" i="5"/>
  <c r="I87" i="5"/>
  <c r="I27" i="5"/>
  <c r="I28" i="5"/>
  <c r="I68" i="5"/>
  <c r="I21" i="5"/>
  <c r="I33" i="5"/>
  <c r="I98" i="5"/>
  <c r="I51" i="5"/>
  <c r="I82" i="5"/>
  <c r="I114" i="5"/>
  <c r="I120" i="5"/>
  <c r="I105" i="5"/>
  <c r="I29" i="5"/>
  <c r="I44" i="5"/>
  <c r="I41" i="5"/>
  <c r="I7" i="5"/>
  <c r="I97" i="5"/>
  <c r="I8" i="5"/>
  <c r="I81" i="5"/>
  <c r="I84" i="5"/>
  <c r="I113" i="5"/>
  <c r="I109" i="5"/>
  <c r="I46" i="5"/>
  <c r="I102" i="5"/>
  <c r="I16" i="5"/>
  <c r="H103" i="6" l="1"/>
  <c r="I103" i="6" s="1"/>
  <c r="I104" i="6" s="1"/>
  <c r="I81" i="6" l="1"/>
  <c r="I63" i="6"/>
  <c r="I92" i="6"/>
  <c r="I55" i="6"/>
  <c r="I61" i="6"/>
  <c r="I42" i="6"/>
  <c r="I87" i="6"/>
  <c r="I86" i="6"/>
  <c r="I83" i="6"/>
  <c r="I24" i="6"/>
  <c r="I13" i="6"/>
  <c r="I34" i="6"/>
  <c r="I97" i="6"/>
  <c r="I71" i="6"/>
  <c r="I91" i="6"/>
  <c r="I9" i="6"/>
  <c r="I85" i="6"/>
  <c r="I15" i="6"/>
  <c r="I64" i="6"/>
  <c r="I26" i="6"/>
  <c r="I57" i="6"/>
  <c r="I51" i="6"/>
  <c r="I46" i="6"/>
  <c r="I40" i="6"/>
  <c r="I72" i="6"/>
  <c r="I41" i="6"/>
  <c r="I39" i="6"/>
  <c r="I36" i="6"/>
  <c r="I94" i="6"/>
  <c r="I95" i="6"/>
  <c r="I23" i="6"/>
  <c r="I80" i="6"/>
  <c r="I54" i="6"/>
  <c r="I78" i="6"/>
  <c r="I45" i="6"/>
  <c r="I66" i="6"/>
  <c r="I29" i="6"/>
  <c r="I82" i="6"/>
  <c r="I59" i="6"/>
  <c r="I8" i="6"/>
  <c r="I37" i="6"/>
  <c r="I53" i="6"/>
  <c r="I19" i="6"/>
  <c r="I28" i="6"/>
  <c r="I17" i="6"/>
  <c r="I67" i="6"/>
  <c r="I6" i="6"/>
  <c r="I43" i="6"/>
  <c r="I27" i="6"/>
  <c r="I58" i="6"/>
  <c r="I25" i="6"/>
  <c r="I88" i="6"/>
  <c r="I89" i="6"/>
  <c r="I14" i="6"/>
  <c r="I100" i="6"/>
  <c r="I20" i="6"/>
  <c r="I70" i="6"/>
  <c r="I102" i="6"/>
  <c r="I74" i="6"/>
  <c r="I18" i="6"/>
  <c r="I79" i="6"/>
  <c r="I93" i="6"/>
  <c r="I38" i="6"/>
  <c r="I77" i="6"/>
  <c r="I73" i="6"/>
  <c r="I52" i="6"/>
  <c r="I11" i="6"/>
  <c r="I62" i="6"/>
  <c r="I76" i="6"/>
  <c r="I44" i="6"/>
  <c r="I56" i="6"/>
  <c r="I98" i="6"/>
  <c r="I49" i="6"/>
  <c r="I75" i="6"/>
  <c r="I50" i="6"/>
  <c r="I32" i="6"/>
  <c r="I5" i="6"/>
  <c r="I12" i="6"/>
  <c r="I48" i="6"/>
  <c r="I65" i="6"/>
  <c r="I10" i="6"/>
  <c r="I101" i="6"/>
  <c r="I7" i="6"/>
  <c r="I35" i="6"/>
  <c r="I47" i="6"/>
  <c r="I21" i="6"/>
  <c r="I69" i="6"/>
  <c r="I60" i="6"/>
  <c r="I16" i="6"/>
  <c r="I90" i="6"/>
  <c r="I4" i="6"/>
  <c r="I96" i="6"/>
  <c r="I68" i="6"/>
  <c r="I22" i="6"/>
  <c r="I84" i="6"/>
  <c r="I30" i="6"/>
  <c r="I31" i="6"/>
  <c r="I33" i="6"/>
  <c r="I99" i="6"/>
</calcChain>
</file>

<file path=xl/sharedStrings.xml><?xml version="1.0" encoding="utf-8"?>
<sst xmlns="http://schemas.openxmlformats.org/spreadsheetml/2006/main" count="700" uniqueCount="323">
  <si>
    <t>Kostnadsfördelning USM P18 steg 3</t>
  </si>
  <si>
    <t>Grupp</t>
  </si>
  <si>
    <t>Arrangörs-</t>
  </si>
  <si>
    <t>Lagets reskostnad</t>
  </si>
  <si>
    <t>Domarnas reskostnad</t>
  </si>
  <si>
    <t>Betala/</t>
  </si>
  <si>
    <t>Lag</t>
  </si>
  <si>
    <t>Förenings-ID</t>
  </si>
  <si>
    <t>steg 3</t>
  </si>
  <si>
    <t>bidrag</t>
  </si>
  <si>
    <t>Avstånd tor</t>
  </si>
  <si>
    <t>Kostnad</t>
  </si>
  <si>
    <t>Total</t>
  </si>
  <si>
    <t>Per lag</t>
  </si>
  <si>
    <t>Tillgodo</t>
  </si>
  <si>
    <t>Kommentarer</t>
  </si>
  <si>
    <t>Eskilstuna Guif IF</t>
  </si>
  <si>
    <t>1772</t>
  </si>
  <si>
    <t>HK eRPing</t>
  </si>
  <si>
    <t>11542</t>
  </si>
  <si>
    <t>Åkersberga HK</t>
  </si>
  <si>
    <t>Vassunda IF</t>
  </si>
  <si>
    <t>VästeråsIrsta HF</t>
  </si>
  <si>
    <t>IFK Tumba HK</t>
  </si>
  <si>
    <t>28899</t>
  </si>
  <si>
    <t>IK Sävehof</t>
  </si>
  <si>
    <t>11290</t>
  </si>
  <si>
    <t>Uppsala HK</t>
  </si>
  <si>
    <t>Halmstad HF</t>
  </si>
  <si>
    <t>11298</t>
  </si>
  <si>
    <t>Norrköpings HK</t>
  </si>
  <si>
    <t>28016</t>
  </si>
  <si>
    <t>HK Malmö</t>
  </si>
  <si>
    <t>40696</t>
  </si>
  <si>
    <t>Kungälvs HK</t>
  </si>
  <si>
    <t>11270</t>
  </si>
  <si>
    <t>Lödde Vikings HK</t>
  </si>
  <si>
    <t>HF Karlskrona</t>
  </si>
  <si>
    <t>IFK Bankeryd</t>
  </si>
  <si>
    <t xml:space="preserve">Lugi HF </t>
  </si>
  <si>
    <t>29244</t>
  </si>
  <si>
    <t>Ystads IF HF</t>
  </si>
  <si>
    <t>31064</t>
  </si>
  <si>
    <t>IFK Ystad HK</t>
  </si>
  <si>
    <t>KFUM Trollhättan</t>
  </si>
  <si>
    <t>11507</t>
  </si>
  <si>
    <t>HK Farmen</t>
  </si>
  <si>
    <t>HK Aranäs</t>
  </si>
  <si>
    <t>Skara HK</t>
  </si>
  <si>
    <t>LIF Lindesberg</t>
  </si>
  <si>
    <t>Borlänge HK</t>
  </si>
  <si>
    <t>11240</t>
  </si>
  <si>
    <t>Redbergslids IK</t>
  </si>
  <si>
    <t>3344</t>
  </si>
  <si>
    <t>IF Kristianstad</t>
  </si>
  <si>
    <t>H43 Lund HF</t>
  </si>
  <si>
    <t>51071</t>
  </si>
  <si>
    <t>HK Önnerediterna</t>
  </si>
  <si>
    <t>Torslanda HK</t>
  </si>
  <si>
    <t>IF Hallby HK</t>
  </si>
  <si>
    <t>OV Helsingborg HK</t>
  </si>
  <si>
    <t>11368</t>
  </si>
  <si>
    <t>Vinslövs HK</t>
  </si>
  <si>
    <t>HF SIF</t>
  </si>
  <si>
    <t>11481</t>
  </si>
  <si>
    <t>Alingsås HK</t>
  </si>
  <si>
    <t>11493</t>
  </si>
  <si>
    <t>Växjö HF</t>
  </si>
  <si>
    <t>Hammarby IF HF</t>
  </si>
  <si>
    <t>34930</t>
  </si>
  <si>
    <t>Tyresö Handboll</t>
  </si>
  <si>
    <t>45454</t>
  </si>
  <si>
    <t>Örebros SK HK Herr</t>
  </si>
  <si>
    <t>45569</t>
  </si>
  <si>
    <t>HK Silwing-Troja</t>
  </si>
  <si>
    <t>11437</t>
  </si>
  <si>
    <t xml:space="preserve">Önnereds HK </t>
  </si>
  <si>
    <t>21667</t>
  </si>
  <si>
    <t>Genomsnittskostnad:</t>
  </si>
  <si>
    <t>Kostnadsfördelning USM F18 steg 3</t>
  </si>
  <si>
    <t>2796</t>
  </si>
  <si>
    <t>Skövde HF</t>
  </si>
  <si>
    <t>11522</t>
  </si>
  <si>
    <t>Ludvika HF</t>
  </si>
  <si>
    <t>Norrköpings KvIK</t>
  </si>
  <si>
    <t>11553</t>
  </si>
  <si>
    <t>Skånela IF</t>
  </si>
  <si>
    <t>HK Ankaret</t>
  </si>
  <si>
    <t>GF Kroppskultur</t>
  </si>
  <si>
    <t>39265</t>
  </si>
  <si>
    <t>Kärra HF</t>
  </si>
  <si>
    <t>29197</t>
  </si>
  <si>
    <t>Höörs HK H 65</t>
  </si>
  <si>
    <t>11342</t>
  </si>
  <si>
    <t>Lugi HF</t>
  </si>
  <si>
    <t>Kristianstad HK</t>
  </si>
  <si>
    <t>36746</t>
  </si>
  <si>
    <t>11297</t>
  </si>
  <si>
    <t>IFK Kristianstad</t>
  </si>
  <si>
    <t>2269</t>
  </si>
  <si>
    <t>28344</t>
  </si>
  <si>
    <t>37257</t>
  </si>
  <si>
    <t>Skogås HK</t>
  </si>
  <si>
    <t>11438</t>
  </si>
  <si>
    <t>Stenungsunds HK</t>
  </si>
  <si>
    <t>20835</t>
  </si>
  <si>
    <t>Eslövs IK</t>
  </si>
  <si>
    <t>11532</t>
  </si>
  <si>
    <t>Skuru IK</t>
  </si>
  <si>
    <t>3650</t>
  </si>
  <si>
    <t>Önnereds HK</t>
  </si>
  <si>
    <t>31719</t>
  </si>
  <si>
    <t>IF Hellton Karlstad</t>
  </si>
  <si>
    <t>32650</t>
  </si>
  <si>
    <t>Huddinge HK</t>
  </si>
  <si>
    <t>11423</t>
  </si>
  <si>
    <t>Gökstens BK</t>
  </si>
  <si>
    <t>Årsta AIK HF</t>
  </si>
  <si>
    <t>Härnösands HK</t>
  </si>
  <si>
    <t>11559</t>
  </si>
  <si>
    <t>AIK</t>
  </si>
  <si>
    <t>39622</t>
  </si>
  <si>
    <t>Kostnadsfördelning USM F16 steg 3</t>
  </si>
  <si>
    <t>Eskilstuna Guif IF 2</t>
  </si>
  <si>
    <t>GT Söder HK</t>
  </si>
  <si>
    <t>IK Cyrus</t>
  </si>
  <si>
    <t>Sollentuna HK</t>
  </si>
  <si>
    <t>11439</t>
  </si>
  <si>
    <t>Västerviks HF</t>
  </si>
  <si>
    <t>44209</t>
  </si>
  <si>
    <t>Ludvika HF 1</t>
  </si>
  <si>
    <t>11243</t>
  </si>
  <si>
    <t>3660</t>
  </si>
  <si>
    <t xml:space="preserve">Kungälvs HK </t>
  </si>
  <si>
    <t>Skövde HF 1</t>
  </si>
  <si>
    <t xml:space="preserve">Hammarby IF HF </t>
  </si>
  <si>
    <t>Halmstad HF Röd</t>
  </si>
  <si>
    <t>Backa HK 1</t>
  </si>
  <si>
    <t>36046</t>
  </si>
  <si>
    <t>Stenungsunds HK Röd</t>
  </si>
  <si>
    <t>HK Aranäs vit</t>
  </si>
  <si>
    <t>Lugi HF 1</t>
  </si>
  <si>
    <t>Önnereds HK 2</t>
  </si>
  <si>
    <t>43601</t>
  </si>
  <si>
    <t>Alingsås HK 1</t>
  </si>
  <si>
    <t>BK Heid</t>
  </si>
  <si>
    <t>1992</t>
  </si>
  <si>
    <t>IF Hallby HK 2</t>
  </si>
  <si>
    <t>Ystad IF HF 1</t>
  </si>
  <si>
    <t>Habo HK</t>
  </si>
  <si>
    <t>IK Sävehof Svart</t>
  </si>
  <si>
    <t xml:space="preserve">RP IF Linköping </t>
  </si>
  <si>
    <t>11555</t>
  </si>
  <si>
    <t>Lugi HF 2</t>
  </si>
  <si>
    <t>Haninge HK</t>
  </si>
  <si>
    <t>1526</t>
  </si>
  <si>
    <t>Torslanda HK 2</t>
  </si>
  <si>
    <t>Skövde HF 2</t>
  </si>
  <si>
    <t>Torslanda HK 1</t>
  </si>
  <si>
    <t>HK Lidköping</t>
  </si>
  <si>
    <t>11509</t>
  </si>
  <si>
    <t>11327</t>
  </si>
  <si>
    <t>Täby HBK</t>
  </si>
  <si>
    <t>Önnereds HK 1</t>
  </si>
  <si>
    <t>HK Aranäs gul</t>
  </si>
  <si>
    <t>Lugi HF 3</t>
  </si>
  <si>
    <t>Ystads IF HF 2</t>
  </si>
  <si>
    <t>IK Sävehof Gul</t>
  </si>
  <si>
    <t>IF Hallby HK 1</t>
  </si>
  <si>
    <t>Enköpings HF</t>
  </si>
  <si>
    <t>11477</t>
  </si>
  <si>
    <t>GF Kroppskultur 1</t>
  </si>
  <si>
    <t>Bodens BK HF</t>
  </si>
  <si>
    <t>40516</t>
  </si>
  <si>
    <t xml:space="preserve">Huddinge HK </t>
  </si>
  <si>
    <t>IFK Malmö HF Gul</t>
  </si>
  <si>
    <t>23792</t>
  </si>
  <si>
    <t>Kungsängens SK</t>
  </si>
  <si>
    <t>2658</t>
  </si>
  <si>
    <t>IFK Malmö HF Vit</t>
  </si>
  <si>
    <t xml:space="preserve">Skuru IK </t>
  </si>
  <si>
    <t xml:space="preserve">Gökstens BK </t>
  </si>
  <si>
    <t>11467</t>
  </si>
  <si>
    <t>steg 1</t>
  </si>
  <si>
    <t xml:space="preserve">Borlänge HK </t>
  </si>
  <si>
    <t>Täby HBK 1</t>
  </si>
  <si>
    <t>11455</t>
  </si>
  <si>
    <t xml:space="preserve">LIF Lindesberg </t>
  </si>
  <si>
    <t>VästeråsIrsta HF 1</t>
  </si>
  <si>
    <t>Skåre HK</t>
  </si>
  <si>
    <t>29100</t>
  </si>
  <si>
    <t>Gimonäs Umeå IF</t>
  </si>
  <si>
    <t>IFK Nyköping</t>
  </si>
  <si>
    <t>2292</t>
  </si>
  <si>
    <t>Eslövs HF</t>
  </si>
  <si>
    <t>Redbergslids IK Vit</t>
  </si>
  <si>
    <t xml:space="preserve">IF Kristianstad </t>
  </si>
  <si>
    <t>11345</t>
  </si>
  <si>
    <t>Ystads IF HF 1</t>
  </si>
  <si>
    <t>Ljunghusens HK</t>
  </si>
  <si>
    <t>Lysekils HK</t>
  </si>
  <si>
    <t>11230</t>
  </si>
  <si>
    <t>Mölndals HF</t>
  </si>
  <si>
    <t>HP Tibro</t>
  </si>
  <si>
    <t>HK Aranäs blå</t>
  </si>
  <si>
    <t>HK Varberg</t>
  </si>
  <si>
    <t>IFK Skövde HK 1</t>
  </si>
  <si>
    <t>27211</t>
  </si>
  <si>
    <t xml:space="preserve">Åhus Handboll </t>
  </si>
  <si>
    <t>11408</t>
  </si>
  <si>
    <t>HK Järnvägen</t>
  </si>
  <si>
    <t>IK Sund</t>
  </si>
  <si>
    <t>11363</t>
  </si>
  <si>
    <t>11521</t>
  </si>
  <si>
    <t>Spånga HK</t>
  </si>
  <si>
    <t>IK Bolton</t>
  </si>
  <si>
    <t>Vallentuna HK</t>
  </si>
  <si>
    <t>HK Cliff</t>
  </si>
  <si>
    <t>Kiruna HK</t>
  </si>
  <si>
    <t>Rimbo HK Roslagen</t>
  </si>
  <si>
    <t>11479</t>
  </si>
  <si>
    <t>IFK Skövde HK 2</t>
  </si>
  <si>
    <t>Sundsvalls HK</t>
  </si>
  <si>
    <t>Eskilstuna Guif IF 1</t>
  </si>
  <si>
    <t>HK Country</t>
  </si>
  <si>
    <t>11497</t>
  </si>
  <si>
    <t>Kostnadsfördelning USM P16 steg 3</t>
  </si>
  <si>
    <t>Kostnadsfördelning USM F14 steg 1</t>
  </si>
  <si>
    <t>Skövde HF Vit</t>
  </si>
  <si>
    <t>IFK Kristinehamn 1</t>
  </si>
  <si>
    <t>IFK Mariefred</t>
  </si>
  <si>
    <t>Sundsvall HK</t>
  </si>
  <si>
    <t>Edsbyns IF HF</t>
  </si>
  <si>
    <t>Falu HK</t>
  </si>
  <si>
    <t>4337</t>
  </si>
  <si>
    <t>Stenungsunds HK 1</t>
  </si>
  <si>
    <t>Örebro SK U</t>
  </si>
  <si>
    <t>IFK Kristinehamn 2</t>
  </si>
  <si>
    <t>KFUM Kalmar HK</t>
  </si>
  <si>
    <t>HF Karlskrona Blå</t>
  </si>
  <si>
    <t>Kungälvs HK 2</t>
  </si>
  <si>
    <t>IK Lågan</t>
  </si>
  <si>
    <t>Mörrums GOIS HK</t>
  </si>
  <si>
    <t>Kungälvs HK 1</t>
  </si>
  <si>
    <t>Katrineholms AIK</t>
  </si>
  <si>
    <t>Vetlanda HF</t>
  </si>
  <si>
    <t>Åhus Handboll</t>
  </si>
  <si>
    <t>Staffanstorps HK</t>
  </si>
  <si>
    <t>Torslanda HK Röd</t>
  </si>
  <si>
    <t>Ale Handboll</t>
  </si>
  <si>
    <t>Vadstena HF</t>
  </si>
  <si>
    <t>HK Brukspôjkera</t>
  </si>
  <si>
    <t>Skara HF</t>
  </si>
  <si>
    <t>Bollstanäs SK</t>
  </si>
  <si>
    <t>Hammarby IF HF 1</t>
  </si>
  <si>
    <t>IK Baltichov Blå</t>
  </si>
  <si>
    <t>11256</t>
  </si>
  <si>
    <t>Tillberga IK Handboll</t>
  </si>
  <si>
    <t>IFK Hammarö</t>
  </si>
  <si>
    <t>11482</t>
  </si>
  <si>
    <t>Backa HK</t>
  </si>
  <si>
    <t>Hammarby IF HF 2</t>
  </si>
  <si>
    <t>Djurgårdshof IK</t>
  </si>
  <si>
    <t>IK Baltichov Vit</t>
  </si>
  <si>
    <t>Eksjö BK</t>
  </si>
  <si>
    <t>HK Ankaret Röd</t>
  </si>
  <si>
    <t>Torslanda HK Blå</t>
  </si>
  <si>
    <t>HK Ankaret Vit</t>
  </si>
  <si>
    <t>Stenungsunds HK 2</t>
  </si>
  <si>
    <t>Tollarps IF</t>
  </si>
  <si>
    <t>Vintrosa IS</t>
  </si>
  <si>
    <t>11411</t>
  </si>
  <si>
    <t>Skövde HF Röd</t>
  </si>
  <si>
    <t>Mantorps IF HF</t>
  </si>
  <si>
    <t>Bålsta IF</t>
  </si>
  <si>
    <t>Härnösands HK 2</t>
  </si>
  <si>
    <t>IFK Örebro</t>
  </si>
  <si>
    <t>Härnösands HK 1</t>
  </si>
  <si>
    <t>IFK Rättvik HK</t>
  </si>
  <si>
    <t>Arbrå HK</t>
  </si>
  <si>
    <t>Sannadals SK</t>
  </si>
  <si>
    <t>Kalix HK</t>
  </si>
  <si>
    <t>Strands IF</t>
  </si>
  <si>
    <t>Ramunder HK</t>
  </si>
  <si>
    <t>IFK Malmö HF</t>
  </si>
  <si>
    <t>HK Aranäs Vit</t>
  </si>
  <si>
    <t>NKIK Handboll Norrköping</t>
  </si>
  <si>
    <t>RP IF Linköping</t>
  </si>
  <si>
    <t>HK Aranäs Blå</t>
  </si>
  <si>
    <t>HK Guldkroken Hjo</t>
  </si>
  <si>
    <t>HF Karlskrona Svart</t>
  </si>
  <si>
    <t>Tingsryds HK</t>
  </si>
  <si>
    <t>Sen urdragning</t>
  </si>
  <si>
    <t>Melleruds HK</t>
  </si>
  <si>
    <t>Kostnadsfördelning USM P14 steg 1</t>
  </si>
  <si>
    <t>Brännans HF 1</t>
  </si>
  <si>
    <t>45765</t>
  </si>
  <si>
    <t>11560</t>
  </si>
  <si>
    <t>Enköping HF</t>
  </si>
  <si>
    <t>Jakobsbergs GOIF</t>
  </si>
  <si>
    <t>HP Skövde 90</t>
  </si>
  <si>
    <t>Arvika HK</t>
  </si>
  <si>
    <t xml:space="preserve">Täby HBK </t>
  </si>
  <si>
    <t>Höörs HK H65</t>
  </si>
  <si>
    <t>Marks HK</t>
  </si>
  <si>
    <t xml:space="preserve">HK Ankaret </t>
  </si>
  <si>
    <t>IK Baltichov</t>
  </si>
  <si>
    <t>HK Varberg Grön</t>
  </si>
  <si>
    <t>BK Heid Röd</t>
  </si>
  <si>
    <t>Dalby GIF</t>
  </si>
  <si>
    <t>Örebro SK U 1</t>
  </si>
  <si>
    <t>11338</t>
  </si>
  <si>
    <t xml:space="preserve">Halmstad HF </t>
  </si>
  <si>
    <t>Strömstad HK</t>
  </si>
  <si>
    <t>Stenungsunds HK Vit</t>
  </si>
  <si>
    <t>11414</t>
  </si>
  <si>
    <t>IFK Skövde HK Blå</t>
  </si>
  <si>
    <t>Örebro SK U 2</t>
  </si>
  <si>
    <t>Kävlinge HK</t>
  </si>
  <si>
    <t>11346</t>
  </si>
  <si>
    <t>26679</t>
  </si>
  <si>
    <t>IFK Skövde HK Vit</t>
  </si>
  <si>
    <t>HK Laponia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</si>
</sst>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25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theme="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24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 (Brödtext)"/>
    </font>
  </fonts>
  <fills count="7">
    <fill>
      <patternFill patternType="none"/>
    </fill>
    <fill>
      <patternFill patternType="gray125"/>
    </fill>
    <fill>
      <patternFill patternType="solid">
        <fgColor rgb="FF7A7A7A"/>
        <bgColor rgb="FF7A7A7A"/>
      </patternFill>
    </fill>
    <fill>
      <patternFill patternType="solid">
        <fgColor rgb="FFA5A5A5"/>
        <b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7A7A7A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right" vertical="top"/>
    </xf>
    <xf numFmtId="0" fontId="4" fillId="2" borderId="1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164" fontId="9" fillId="3" borderId="1" xfId="0" applyNumberFormat="1" applyFont="1" applyFill="1" applyBorder="1" applyAlignment="1">
      <alignment horizontal="left" vertical="center"/>
    </xf>
    <xf numFmtId="164" fontId="9" fillId="3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164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0" fontId="5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vertical="center"/>
    </xf>
    <xf numFmtId="164" fontId="5" fillId="4" borderId="2" xfId="0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164" fontId="8" fillId="0" borderId="2" xfId="0" applyNumberFormat="1" applyFont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3" fillId="0" borderId="2" xfId="0" applyFont="1" applyBorder="1"/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right" vertical="top"/>
    </xf>
    <xf numFmtId="0" fontId="15" fillId="5" borderId="0" xfId="0" applyFont="1" applyFill="1" applyAlignment="1">
      <alignment horizontal="left" vertical="center"/>
    </xf>
    <xf numFmtId="164" fontId="15" fillId="5" borderId="0" xfId="0" applyNumberFormat="1" applyFont="1" applyFill="1" applyAlignment="1">
      <alignment horizontal="left" vertical="center"/>
    </xf>
    <xf numFmtId="0" fontId="11" fillId="4" borderId="3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horizontal="left" wrapText="1"/>
    </xf>
    <xf numFmtId="0" fontId="11" fillId="4" borderId="3" xfId="0" applyFont="1" applyFill="1" applyBorder="1" applyAlignment="1">
      <alignment horizontal="left" vertical="center"/>
    </xf>
    <xf numFmtId="164" fontId="11" fillId="4" borderId="3" xfId="0" applyNumberFormat="1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/>
    </xf>
    <xf numFmtId="0" fontId="12" fillId="6" borderId="0" xfId="0" applyFont="1" applyFill="1" applyAlignment="1">
      <alignment horizontal="left" vertical="center"/>
    </xf>
    <xf numFmtId="164" fontId="12" fillId="6" borderId="0" xfId="0" applyNumberFormat="1" applyFont="1" applyFill="1" applyAlignment="1">
      <alignment horizontal="left" vertical="center"/>
    </xf>
    <xf numFmtId="164" fontId="12" fillId="6" borderId="0" xfId="0" applyNumberFormat="1" applyFont="1" applyFill="1" applyAlignment="1">
      <alignment horizontal="right" vertical="center"/>
    </xf>
    <xf numFmtId="0" fontId="1" fillId="4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18" fillId="0" borderId="3" xfId="0" applyFont="1" applyBorder="1" applyAlignment="1">
      <alignment horizontal="left" vertical="center"/>
    </xf>
    <xf numFmtId="164" fontId="10" fillId="0" borderId="3" xfId="0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9" fillId="0" borderId="3" xfId="0" applyFont="1" applyBorder="1" applyAlignment="1">
      <alignment horizontal="left" wrapText="1"/>
    </xf>
    <xf numFmtId="164" fontId="18" fillId="0" borderId="3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22" fillId="4" borderId="3" xfId="0" applyFont="1" applyFill="1" applyBorder="1" applyAlignment="1">
      <alignment horizontal="left" vertical="center"/>
    </xf>
    <xf numFmtId="0" fontId="23" fillId="4" borderId="3" xfId="0" applyFont="1" applyFill="1" applyBorder="1" applyAlignment="1">
      <alignment horizontal="left" wrapText="1"/>
    </xf>
    <xf numFmtId="164" fontId="22" fillId="4" borderId="3" xfId="0" applyNumberFormat="1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5" fillId="5" borderId="0" xfId="0" applyFont="1" applyFill="1" applyAlignment="1">
      <alignment vertical="center"/>
    </xf>
    <xf numFmtId="0" fontId="11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12" fillId="6" borderId="0" xfId="0" applyFont="1" applyFill="1" applyAlignment="1">
      <alignment vertical="center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/>
    <xf numFmtId="0" fontId="10" fillId="0" borderId="3" xfId="0" applyFont="1" applyBorder="1" applyAlignment="1">
      <alignment vertical="center" wrapText="1"/>
    </xf>
    <xf numFmtId="0" fontId="21" fillId="0" borderId="3" xfId="0" applyFont="1" applyBorder="1" applyAlignment="1">
      <alignment horizontal="left" wrapText="1"/>
    </xf>
    <xf numFmtId="0" fontId="16" fillId="4" borderId="3" xfId="0" applyFont="1" applyFill="1" applyBorder="1" applyAlignment="1">
      <alignment wrapText="1"/>
    </xf>
    <xf numFmtId="0" fontId="17" fillId="0" borderId="3" xfId="0" applyFont="1" applyBorder="1" applyAlignment="1">
      <alignment wrapText="1"/>
    </xf>
    <xf numFmtId="0" fontId="24" fillId="0" borderId="3" xfId="0" applyFont="1" applyBorder="1" applyAlignment="1">
      <alignment horizontal="left" vertical="center"/>
    </xf>
    <xf numFmtId="0" fontId="24" fillId="0" borderId="3" xfId="0" applyFont="1" applyBorder="1" applyAlignment="1">
      <alignment wrapText="1"/>
    </xf>
    <xf numFmtId="164" fontId="24" fillId="0" borderId="3" xfId="0" applyNumberFormat="1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wrapText="1"/>
    </xf>
    <xf numFmtId="0" fontId="24" fillId="0" borderId="3" xfId="0" applyFont="1" applyBorder="1" applyAlignment="1">
      <alignment vertical="center" wrapText="1"/>
    </xf>
    <xf numFmtId="0" fontId="22" fillId="4" borderId="3" xfId="0" applyFont="1" applyFill="1" applyBorder="1"/>
    <xf numFmtId="0" fontId="13" fillId="0" borderId="2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left" wrapText="1"/>
    </xf>
    <xf numFmtId="0" fontId="21" fillId="0" borderId="2" xfId="0" applyFont="1" applyBorder="1" applyAlignment="1">
      <alignment horizontal="left" vertical="center"/>
    </xf>
    <xf numFmtId="164" fontId="21" fillId="0" borderId="2" xfId="0" applyNumberFormat="1" applyFont="1" applyBorder="1" applyAlignment="1">
      <alignment horizontal="left" vertical="center"/>
    </xf>
    <xf numFmtId="164" fontId="13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8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Z982"/>
  <sheetViews>
    <sheetView tabSelected="1" topLeftCell="A8" workbookViewId="0">
      <selection activeCell="F45" sqref="F45"/>
    </sheetView>
  </sheetViews>
  <sheetFormatPr defaultColWidth="14.42578125" defaultRowHeight="15" customHeight="1"/>
  <cols>
    <col min="1" max="1" width="28.42578125" customWidth="1"/>
    <col min="2" max="2" width="14.85546875" customWidth="1"/>
    <col min="3" max="3" width="9" customWidth="1"/>
    <col min="4" max="4" width="10" customWidth="1"/>
    <col min="5" max="5" width="11.140625" customWidth="1"/>
    <col min="6" max="6" width="10.85546875" customWidth="1"/>
    <col min="7" max="7" width="11.28515625" customWidth="1"/>
    <col min="8" max="8" width="13" customWidth="1"/>
    <col min="9" max="9" width="10.85546875" customWidth="1"/>
    <col min="10" max="10" width="35.140625" customWidth="1"/>
    <col min="11" max="11" width="10.140625" customWidth="1"/>
    <col min="12" max="26" width="8.85546875" customWidth="1"/>
  </cols>
  <sheetData>
    <row r="1" spans="1:26" ht="31.5">
      <c r="A1" s="1" t="s">
        <v>0</v>
      </c>
      <c r="B1" s="2"/>
      <c r="C1" s="2"/>
      <c r="D1" s="3"/>
      <c r="E1" s="2"/>
      <c r="F1" s="3"/>
      <c r="G1" s="3"/>
      <c r="H1" s="3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5"/>
      <c r="B2" s="5"/>
      <c r="C2" s="5" t="s">
        <v>1</v>
      </c>
      <c r="D2" s="6" t="s">
        <v>2</v>
      </c>
      <c r="E2" s="5" t="s">
        <v>3</v>
      </c>
      <c r="F2" s="6"/>
      <c r="G2" s="6" t="s">
        <v>4</v>
      </c>
      <c r="H2" s="6"/>
      <c r="I2" s="6" t="s">
        <v>5</v>
      </c>
      <c r="J2" s="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5" t="s">
        <v>6</v>
      </c>
      <c r="B3" s="5" t="s">
        <v>7</v>
      </c>
      <c r="C3" s="5" t="s">
        <v>8</v>
      </c>
      <c r="D3" s="6" t="s">
        <v>9</v>
      </c>
      <c r="E3" s="5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5" t="s">
        <v>15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18" t="s">
        <v>16</v>
      </c>
      <c r="B4" s="20" t="s">
        <v>17</v>
      </c>
      <c r="C4" s="18">
        <v>1</v>
      </c>
      <c r="D4" s="19">
        <v>6000</v>
      </c>
      <c r="E4" s="18"/>
      <c r="F4" s="19">
        <f t="shared" ref="F4:F43" si="0">(E4*75)+D4</f>
        <v>6000</v>
      </c>
      <c r="G4" s="19">
        <v>4403</v>
      </c>
      <c r="H4" s="19">
        <f>G4/4</f>
        <v>1100.75</v>
      </c>
      <c r="I4" s="19">
        <f>F4+H4-$I$45</f>
        <v>2523.8249999999998</v>
      </c>
      <c r="J4" s="24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" customHeight="1">
      <c r="A5" s="21" t="s">
        <v>18</v>
      </c>
      <c r="B5" s="22" t="s">
        <v>19</v>
      </c>
      <c r="C5" s="11">
        <v>1</v>
      </c>
      <c r="D5" s="13"/>
      <c r="E5" s="11">
        <v>30</v>
      </c>
      <c r="F5" s="13">
        <f t="shared" si="0"/>
        <v>2250</v>
      </c>
      <c r="G5" s="13"/>
      <c r="H5" s="13">
        <f t="shared" ref="H5:H43" si="1">H4</f>
        <v>1100.75</v>
      </c>
      <c r="I5" s="13">
        <f>F5+H5-$I$45</f>
        <v>-1226.1750000000002</v>
      </c>
      <c r="J5" s="1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>
      <c r="A6" s="21" t="s">
        <v>20</v>
      </c>
      <c r="B6" s="22">
        <v>21402</v>
      </c>
      <c r="C6" s="11">
        <v>1</v>
      </c>
      <c r="D6" s="13"/>
      <c r="E6" s="11">
        <v>29</v>
      </c>
      <c r="F6" s="13">
        <f t="shared" si="0"/>
        <v>2175</v>
      </c>
      <c r="G6" s="13"/>
      <c r="H6" s="13">
        <f t="shared" si="1"/>
        <v>1100.75</v>
      </c>
      <c r="I6" s="13">
        <f>F6+H6-$I$45</f>
        <v>-1301.1750000000002</v>
      </c>
      <c r="J6" s="1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14" t="s">
        <v>21</v>
      </c>
      <c r="B7" s="11">
        <v>4337</v>
      </c>
      <c r="C7" s="11">
        <v>1</v>
      </c>
      <c r="D7" s="13"/>
      <c r="E7" s="11">
        <v>24</v>
      </c>
      <c r="F7" s="13">
        <f t="shared" si="0"/>
        <v>1800</v>
      </c>
      <c r="G7" s="13"/>
      <c r="H7" s="13">
        <f t="shared" si="1"/>
        <v>1100.75</v>
      </c>
      <c r="I7" s="13">
        <f>F7+H7-$I$45</f>
        <v>-1676.1750000000002</v>
      </c>
      <c r="J7" s="1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25" t="s">
        <v>22</v>
      </c>
      <c r="B8" s="18">
        <v>11532</v>
      </c>
      <c r="C8" s="18">
        <v>2</v>
      </c>
      <c r="D8" s="19">
        <v>6000</v>
      </c>
      <c r="E8" s="18"/>
      <c r="F8" s="19">
        <f t="shared" si="0"/>
        <v>6000</v>
      </c>
      <c r="G8" s="19">
        <v>3970</v>
      </c>
      <c r="H8" s="19">
        <f>G8/4</f>
        <v>992.5</v>
      </c>
      <c r="I8" s="19">
        <f>F8+H8-$I$45</f>
        <v>2415.5749999999998</v>
      </c>
      <c r="J8" s="1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" customHeight="1">
      <c r="A9" s="21" t="s">
        <v>23</v>
      </c>
      <c r="B9" s="22" t="s">
        <v>24</v>
      </c>
      <c r="C9" s="11">
        <v>2</v>
      </c>
      <c r="D9" s="13"/>
      <c r="E9" s="11">
        <v>26</v>
      </c>
      <c r="F9" s="13">
        <f t="shared" si="0"/>
        <v>1950</v>
      </c>
      <c r="G9" s="13"/>
      <c r="H9" s="13">
        <f t="shared" si="1"/>
        <v>992.5</v>
      </c>
      <c r="I9" s="13">
        <f>F9+H9-$I$45</f>
        <v>-1634.4250000000002</v>
      </c>
      <c r="J9" s="1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>
      <c r="A10" s="21" t="s">
        <v>25</v>
      </c>
      <c r="B10" s="22" t="s">
        <v>26</v>
      </c>
      <c r="C10" s="11">
        <v>2</v>
      </c>
      <c r="D10" s="13"/>
      <c r="E10" s="11">
        <v>74</v>
      </c>
      <c r="F10" s="13">
        <f t="shared" si="0"/>
        <v>5550</v>
      </c>
      <c r="G10" s="13"/>
      <c r="H10" s="13">
        <f t="shared" si="1"/>
        <v>992.5</v>
      </c>
      <c r="I10" s="13">
        <f>F10+H10-$I$45</f>
        <v>1965.5749999999998</v>
      </c>
      <c r="J10" s="1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>
      <c r="A11" s="14" t="s">
        <v>27</v>
      </c>
      <c r="B11" s="11">
        <v>11482</v>
      </c>
      <c r="C11" s="11">
        <v>2</v>
      </c>
      <c r="D11" s="13"/>
      <c r="E11" s="11">
        <v>16</v>
      </c>
      <c r="F11" s="13">
        <f t="shared" si="0"/>
        <v>1200</v>
      </c>
      <c r="G11" s="13"/>
      <c r="H11" s="13">
        <f t="shared" si="1"/>
        <v>992.5</v>
      </c>
      <c r="I11" s="13">
        <f>F11+H11-$I$45</f>
        <v>-2384.4250000000002</v>
      </c>
      <c r="J11" s="1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>
      <c r="A12" s="25" t="s">
        <v>28</v>
      </c>
      <c r="B12" s="20" t="s">
        <v>29</v>
      </c>
      <c r="C12" s="18">
        <v>3</v>
      </c>
      <c r="D12" s="19">
        <v>6000</v>
      </c>
      <c r="E12" s="18"/>
      <c r="F12" s="19">
        <f t="shared" si="0"/>
        <v>6000</v>
      </c>
      <c r="G12" s="19">
        <v>4980</v>
      </c>
      <c r="H12" s="19">
        <f>G12/4</f>
        <v>1245</v>
      </c>
      <c r="I12" s="19">
        <f>F12+H12-$I$45</f>
        <v>2668.0749999999998</v>
      </c>
      <c r="J12" s="18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" customHeight="1">
      <c r="A13" s="21" t="s">
        <v>30</v>
      </c>
      <c r="B13" s="22" t="s">
        <v>31</v>
      </c>
      <c r="C13" s="11">
        <v>3</v>
      </c>
      <c r="D13" s="13"/>
      <c r="E13" s="11">
        <v>69</v>
      </c>
      <c r="F13" s="13">
        <f t="shared" si="0"/>
        <v>5175</v>
      </c>
      <c r="G13" s="13"/>
      <c r="H13" s="13">
        <f t="shared" si="1"/>
        <v>1245</v>
      </c>
      <c r="I13" s="13">
        <f>F13+H13-$I$45</f>
        <v>1843.0749999999998</v>
      </c>
      <c r="J13" s="1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>
      <c r="A14" s="21" t="s">
        <v>32</v>
      </c>
      <c r="B14" s="22" t="s">
        <v>33</v>
      </c>
      <c r="C14" s="11">
        <v>3</v>
      </c>
      <c r="D14" s="13"/>
      <c r="E14" s="11">
        <v>27</v>
      </c>
      <c r="F14" s="13">
        <f t="shared" si="0"/>
        <v>2025</v>
      </c>
      <c r="G14" s="13"/>
      <c r="H14" s="13">
        <f t="shared" si="1"/>
        <v>1245</v>
      </c>
      <c r="I14" s="13">
        <f>F14+H14-$I$45</f>
        <v>-1306.9250000000002</v>
      </c>
      <c r="J14" s="1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>
      <c r="A15" s="21" t="s">
        <v>34</v>
      </c>
      <c r="B15" s="22" t="s">
        <v>35</v>
      </c>
      <c r="C15" s="11">
        <v>3</v>
      </c>
      <c r="D15" s="13"/>
      <c r="E15" s="11">
        <v>32</v>
      </c>
      <c r="F15" s="13">
        <f t="shared" si="0"/>
        <v>2400</v>
      </c>
      <c r="G15" s="13"/>
      <c r="H15" s="13">
        <f t="shared" si="1"/>
        <v>1245</v>
      </c>
      <c r="I15" s="13">
        <f>F15+H15-$I$45</f>
        <v>-931.92500000000018</v>
      </c>
      <c r="J15" s="1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>
      <c r="A16" s="16" t="s">
        <v>36</v>
      </c>
      <c r="B16" s="18">
        <v>28344</v>
      </c>
      <c r="C16" s="18">
        <v>4</v>
      </c>
      <c r="D16" s="19">
        <v>6000</v>
      </c>
      <c r="E16" s="18"/>
      <c r="F16" s="19">
        <f t="shared" si="0"/>
        <v>6000</v>
      </c>
      <c r="G16" s="19">
        <v>3697</v>
      </c>
      <c r="H16" s="19">
        <f>G16/4</f>
        <v>924.25</v>
      </c>
      <c r="I16" s="19">
        <f>F16+H16-$I$45</f>
        <v>2347.3249999999998</v>
      </c>
      <c r="J16" s="18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" customHeight="1">
      <c r="A17" s="21" t="s">
        <v>37</v>
      </c>
      <c r="B17" s="22">
        <v>2167</v>
      </c>
      <c r="C17" s="11">
        <v>4</v>
      </c>
      <c r="D17" s="13"/>
      <c r="E17" s="11">
        <v>40</v>
      </c>
      <c r="F17" s="13">
        <f t="shared" si="0"/>
        <v>3000</v>
      </c>
      <c r="G17" s="13"/>
      <c r="H17" s="13">
        <f t="shared" si="1"/>
        <v>924.25</v>
      </c>
      <c r="I17" s="13">
        <f>F17+H17-$I$45</f>
        <v>-652.67500000000018</v>
      </c>
      <c r="J17" s="1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>
      <c r="A18" s="21" t="s">
        <v>38</v>
      </c>
      <c r="B18" s="22">
        <v>24859</v>
      </c>
      <c r="C18" s="11">
        <v>4</v>
      </c>
      <c r="D18" s="13"/>
      <c r="E18" s="11">
        <v>56</v>
      </c>
      <c r="F18" s="13">
        <f t="shared" si="0"/>
        <v>4200</v>
      </c>
      <c r="G18" s="13"/>
      <c r="H18" s="13">
        <f t="shared" si="1"/>
        <v>924.25</v>
      </c>
      <c r="I18" s="13">
        <f>F18+H18-$I$45</f>
        <v>547.32499999999982</v>
      </c>
      <c r="J18" s="1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>
      <c r="A19" s="21" t="s">
        <v>39</v>
      </c>
      <c r="B19" s="22" t="s">
        <v>40</v>
      </c>
      <c r="C19" s="11">
        <v>4</v>
      </c>
      <c r="D19" s="13"/>
      <c r="E19" s="11">
        <v>3</v>
      </c>
      <c r="F19" s="13">
        <f t="shared" si="0"/>
        <v>225</v>
      </c>
      <c r="G19" s="13"/>
      <c r="H19" s="13">
        <f t="shared" si="1"/>
        <v>924.25</v>
      </c>
      <c r="I19" s="13">
        <f>F19+H19-$I$45</f>
        <v>-3427.6750000000002</v>
      </c>
      <c r="J19" s="15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>
      <c r="A20" s="25" t="s">
        <v>41</v>
      </c>
      <c r="B20" s="20" t="s">
        <v>42</v>
      </c>
      <c r="C20" s="18">
        <v>5</v>
      </c>
      <c r="D20" s="19">
        <v>6000</v>
      </c>
      <c r="E20" s="18"/>
      <c r="F20" s="19">
        <f t="shared" si="0"/>
        <v>6000</v>
      </c>
      <c r="G20" s="19">
        <v>2602</v>
      </c>
      <c r="H20" s="19">
        <f>G20/4</f>
        <v>650.5</v>
      </c>
      <c r="I20" s="19">
        <f>F20+H20-$I$45</f>
        <v>2073.5749999999998</v>
      </c>
      <c r="J20" s="18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" customHeight="1">
      <c r="A21" s="21" t="s">
        <v>43</v>
      </c>
      <c r="B21" s="11">
        <v>32717</v>
      </c>
      <c r="C21" s="11">
        <v>5</v>
      </c>
      <c r="D21" s="13"/>
      <c r="E21" s="11">
        <v>0</v>
      </c>
      <c r="F21" s="13">
        <f t="shared" si="0"/>
        <v>0</v>
      </c>
      <c r="G21" s="13"/>
      <c r="H21" s="13">
        <f t="shared" si="1"/>
        <v>650.5</v>
      </c>
      <c r="I21" s="13">
        <f>F21+H21-$I$45</f>
        <v>-3926.4250000000002</v>
      </c>
      <c r="J21" s="1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>
      <c r="A22" s="21" t="s">
        <v>44</v>
      </c>
      <c r="B22" s="22" t="s">
        <v>45</v>
      </c>
      <c r="C22" s="11">
        <v>5</v>
      </c>
      <c r="D22" s="13"/>
      <c r="E22" s="11">
        <v>79</v>
      </c>
      <c r="F22" s="13">
        <f t="shared" si="0"/>
        <v>5925</v>
      </c>
      <c r="G22" s="13"/>
      <c r="H22" s="13">
        <f t="shared" si="1"/>
        <v>650.5</v>
      </c>
      <c r="I22" s="13">
        <f>F22+H22-$I$45</f>
        <v>1998.5749999999998</v>
      </c>
      <c r="J22" s="1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>
      <c r="A23" s="21" t="s">
        <v>46</v>
      </c>
      <c r="B23" s="12">
        <v>11340</v>
      </c>
      <c r="C23" s="11">
        <v>5</v>
      </c>
      <c r="D23" s="13"/>
      <c r="E23" s="11">
        <v>12</v>
      </c>
      <c r="F23" s="13">
        <f t="shared" si="0"/>
        <v>900</v>
      </c>
      <c r="G23" s="13"/>
      <c r="H23" s="13">
        <f t="shared" si="1"/>
        <v>650.5</v>
      </c>
      <c r="I23" s="13">
        <f>F23+H23-$I$45</f>
        <v>-3026.4250000000002</v>
      </c>
      <c r="J23" s="1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>
      <c r="A24" s="18" t="s">
        <v>47</v>
      </c>
      <c r="B24" s="18">
        <v>11297</v>
      </c>
      <c r="C24" s="18">
        <v>6</v>
      </c>
      <c r="D24" s="19">
        <v>6000</v>
      </c>
      <c r="E24" s="18"/>
      <c r="F24" s="19">
        <f t="shared" si="0"/>
        <v>6000</v>
      </c>
      <c r="G24" s="19">
        <v>1669</v>
      </c>
      <c r="H24" s="19">
        <f>G24/4</f>
        <v>417.25</v>
      </c>
      <c r="I24" s="19">
        <f>F24+H24-$I$45</f>
        <v>1840.3249999999998</v>
      </c>
      <c r="J24" s="18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" customHeight="1">
      <c r="A25" s="21" t="s">
        <v>48</v>
      </c>
      <c r="B25" s="22">
        <v>11521</v>
      </c>
      <c r="C25" s="11">
        <v>6</v>
      </c>
      <c r="D25" s="13"/>
      <c r="E25" s="11">
        <v>31</v>
      </c>
      <c r="F25" s="13">
        <f t="shared" si="0"/>
        <v>2325</v>
      </c>
      <c r="G25" s="13"/>
      <c r="H25" s="13">
        <f t="shared" si="1"/>
        <v>417.25</v>
      </c>
      <c r="I25" s="13">
        <f>F25+H25-$I$45</f>
        <v>-1834.6750000000002</v>
      </c>
      <c r="J25" s="1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>
      <c r="A26" s="14" t="s">
        <v>49</v>
      </c>
      <c r="B26" s="11">
        <v>2796</v>
      </c>
      <c r="C26" s="11">
        <v>6</v>
      </c>
      <c r="D26" s="13"/>
      <c r="E26" s="11">
        <v>69</v>
      </c>
      <c r="F26" s="13">
        <f t="shared" si="0"/>
        <v>5175</v>
      </c>
      <c r="G26" s="13"/>
      <c r="H26" s="13">
        <f t="shared" si="1"/>
        <v>417.25</v>
      </c>
      <c r="I26" s="13">
        <f>F26+H26-$I$45</f>
        <v>1015.3249999999998</v>
      </c>
      <c r="J26" s="1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>
      <c r="A27" s="21" t="s">
        <v>50</v>
      </c>
      <c r="B27" s="22" t="s">
        <v>51</v>
      </c>
      <c r="C27" s="11">
        <v>6</v>
      </c>
      <c r="D27" s="13"/>
      <c r="E27" s="11">
        <v>93</v>
      </c>
      <c r="F27" s="13">
        <f t="shared" si="0"/>
        <v>6975</v>
      </c>
      <c r="G27" s="13"/>
      <c r="H27" s="13">
        <f t="shared" si="1"/>
        <v>417.25</v>
      </c>
      <c r="I27" s="13">
        <f>F27+H27-$I$45</f>
        <v>2815.3249999999998</v>
      </c>
      <c r="J27" s="1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>
      <c r="A28" s="25" t="s">
        <v>52</v>
      </c>
      <c r="B28" s="20" t="s">
        <v>53</v>
      </c>
      <c r="C28" s="18">
        <v>7</v>
      </c>
      <c r="D28" s="19">
        <v>6000</v>
      </c>
      <c r="E28" s="18"/>
      <c r="F28" s="19">
        <f t="shared" si="0"/>
        <v>6000</v>
      </c>
      <c r="G28" s="19">
        <v>1057</v>
      </c>
      <c r="H28" s="19">
        <f>G28/4</f>
        <v>264.25</v>
      </c>
      <c r="I28" s="19">
        <f>F28+H28-$I$45</f>
        <v>1687.3249999999998</v>
      </c>
      <c r="J28" s="18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" customHeight="1">
      <c r="A29" s="14" t="s">
        <v>54</v>
      </c>
      <c r="B29" s="11">
        <v>11345</v>
      </c>
      <c r="C29" s="11">
        <v>7</v>
      </c>
      <c r="D29" s="13"/>
      <c r="E29" s="11">
        <v>53</v>
      </c>
      <c r="F29" s="13">
        <f t="shared" si="0"/>
        <v>3975</v>
      </c>
      <c r="G29" s="13"/>
      <c r="H29" s="13">
        <f t="shared" si="1"/>
        <v>264.25</v>
      </c>
      <c r="I29" s="13">
        <f>F29+H29-$I$45</f>
        <v>-337.67500000000018</v>
      </c>
      <c r="J29" s="1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>
      <c r="A30" s="21" t="s">
        <v>55</v>
      </c>
      <c r="B30" s="22" t="s">
        <v>56</v>
      </c>
      <c r="C30" s="11">
        <v>7</v>
      </c>
      <c r="D30" s="13"/>
      <c r="E30" s="11">
        <v>52</v>
      </c>
      <c r="F30" s="13">
        <f t="shared" si="0"/>
        <v>3900</v>
      </c>
      <c r="G30" s="13"/>
      <c r="H30" s="13">
        <f t="shared" si="1"/>
        <v>264.25</v>
      </c>
      <c r="I30" s="13">
        <f>F30+H30-$I$45</f>
        <v>-412.67500000000018</v>
      </c>
      <c r="J30" s="1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>
      <c r="A31" s="21" t="s">
        <v>57</v>
      </c>
      <c r="B31" s="22">
        <v>11272</v>
      </c>
      <c r="C31" s="11">
        <v>7</v>
      </c>
      <c r="D31" s="23"/>
      <c r="E31" s="11">
        <v>3</v>
      </c>
      <c r="F31" s="13">
        <f t="shared" si="0"/>
        <v>225</v>
      </c>
      <c r="G31" s="23"/>
      <c r="H31" s="13">
        <f t="shared" si="1"/>
        <v>264.25</v>
      </c>
      <c r="I31" s="13">
        <f>F31+H31-$I$45</f>
        <v>-4087.6750000000002</v>
      </c>
      <c r="J31" s="15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>
      <c r="A32" s="18" t="s">
        <v>58</v>
      </c>
      <c r="B32" s="18">
        <v>32650</v>
      </c>
      <c r="C32" s="18">
        <v>8</v>
      </c>
      <c r="D32" s="19">
        <v>6000</v>
      </c>
      <c r="E32" s="18"/>
      <c r="F32" s="19">
        <f t="shared" si="0"/>
        <v>6000</v>
      </c>
      <c r="G32" s="19">
        <v>1558</v>
      </c>
      <c r="H32" s="19">
        <f>G32/4</f>
        <v>389.5</v>
      </c>
      <c r="I32" s="19">
        <f>F32+H32-$I$45</f>
        <v>1812.5749999999998</v>
      </c>
      <c r="J32" s="18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" customHeight="1">
      <c r="A33" s="21" t="s">
        <v>59</v>
      </c>
      <c r="B33" s="22">
        <v>37257</v>
      </c>
      <c r="C33" s="11">
        <v>8</v>
      </c>
      <c r="D33" s="13"/>
      <c r="E33" s="11">
        <v>33</v>
      </c>
      <c r="F33" s="13">
        <f t="shared" si="0"/>
        <v>2475</v>
      </c>
      <c r="G33" s="13"/>
      <c r="H33" s="13">
        <f t="shared" si="1"/>
        <v>389.5</v>
      </c>
      <c r="I33" s="13">
        <f>F33+H33-$I$45</f>
        <v>-1712.4250000000002</v>
      </c>
      <c r="J33" s="1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>
      <c r="A34" s="21" t="s">
        <v>60</v>
      </c>
      <c r="B34" s="22" t="s">
        <v>61</v>
      </c>
      <c r="C34" s="11">
        <v>8</v>
      </c>
      <c r="D34" s="13"/>
      <c r="E34" s="11">
        <v>46</v>
      </c>
      <c r="F34" s="13">
        <f t="shared" si="0"/>
        <v>3450</v>
      </c>
      <c r="G34" s="13"/>
      <c r="H34" s="13">
        <f t="shared" si="1"/>
        <v>389.5</v>
      </c>
      <c r="I34" s="13">
        <f>F34+H34-$I$45</f>
        <v>-737.42500000000018</v>
      </c>
      <c r="J34" s="1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>
      <c r="A35" s="11" t="s">
        <v>62</v>
      </c>
      <c r="B35" s="11">
        <v>28212</v>
      </c>
      <c r="C35" s="11">
        <v>8</v>
      </c>
      <c r="D35" s="13"/>
      <c r="E35" s="11">
        <v>52</v>
      </c>
      <c r="F35" s="13">
        <f t="shared" si="0"/>
        <v>3900</v>
      </c>
      <c r="G35" s="13"/>
      <c r="H35" s="13">
        <f t="shared" si="1"/>
        <v>389.5</v>
      </c>
      <c r="I35" s="13">
        <f>F35+H35-$I$45</f>
        <v>-287.42500000000018</v>
      </c>
      <c r="J35" s="1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>
      <c r="A36" s="25" t="s">
        <v>63</v>
      </c>
      <c r="B36" s="20" t="s">
        <v>64</v>
      </c>
      <c r="C36" s="18">
        <v>9</v>
      </c>
      <c r="D36" s="19">
        <v>6000</v>
      </c>
      <c r="E36" s="18"/>
      <c r="F36" s="19">
        <f t="shared" si="0"/>
        <v>6000</v>
      </c>
      <c r="G36" s="19">
        <v>1683</v>
      </c>
      <c r="H36" s="19">
        <f>G36/4</f>
        <v>420.75</v>
      </c>
      <c r="I36" s="19">
        <f>F36+H36-$I$45</f>
        <v>1843.8249999999998</v>
      </c>
      <c r="J36" s="18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" customHeight="1">
      <c r="A37" s="21" t="s">
        <v>65</v>
      </c>
      <c r="B37" s="22" t="s">
        <v>66</v>
      </c>
      <c r="C37" s="11">
        <v>9</v>
      </c>
      <c r="D37" s="13"/>
      <c r="E37" s="11">
        <v>84</v>
      </c>
      <c r="F37" s="13">
        <f t="shared" si="0"/>
        <v>6300</v>
      </c>
      <c r="G37" s="13"/>
      <c r="H37" s="13">
        <f t="shared" si="1"/>
        <v>420.75</v>
      </c>
      <c r="I37" s="13">
        <f>F37+H37-$I$45</f>
        <v>2143.8249999999998</v>
      </c>
      <c r="J37" s="1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>
      <c r="A38" s="21" t="s">
        <v>67</v>
      </c>
      <c r="B38" s="22">
        <v>11408</v>
      </c>
      <c r="C38" s="11">
        <v>9</v>
      </c>
      <c r="D38" s="13"/>
      <c r="E38" s="11">
        <v>97</v>
      </c>
      <c r="F38" s="13">
        <f t="shared" si="0"/>
        <v>7275</v>
      </c>
      <c r="G38" s="13"/>
      <c r="H38" s="13">
        <f t="shared" si="1"/>
        <v>420.75</v>
      </c>
      <c r="I38" s="13">
        <f>F38+H38-$I$45</f>
        <v>3118.8249999999998</v>
      </c>
      <c r="J38" s="1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>
      <c r="A39" s="21" t="s">
        <v>68</v>
      </c>
      <c r="B39" s="22" t="s">
        <v>69</v>
      </c>
      <c r="C39" s="11">
        <v>9</v>
      </c>
      <c r="D39" s="13"/>
      <c r="E39" s="11">
        <v>9</v>
      </c>
      <c r="F39" s="13">
        <f t="shared" si="0"/>
        <v>675</v>
      </c>
      <c r="G39" s="13"/>
      <c r="H39" s="13">
        <f t="shared" si="1"/>
        <v>420.75</v>
      </c>
      <c r="I39" s="13">
        <f>F39+H39-$I$45</f>
        <v>-3481.1750000000002</v>
      </c>
      <c r="J39" s="1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>
      <c r="A40" s="16" t="s">
        <v>70</v>
      </c>
      <c r="B40" s="20" t="s">
        <v>71</v>
      </c>
      <c r="C40" s="18">
        <v>10</v>
      </c>
      <c r="D40" s="19">
        <v>6000</v>
      </c>
      <c r="E40" s="18"/>
      <c r="F40" s="19">
        <f t="shared" si="0"/>
        <v>6000</v>
      </c>
      <c r="G40" s="19">
        <v>1308</v>
      </c>
      <c r="H40" s="19">
        <f>G40/4</f>
        <v>327</v>
      </c>
      <c r="I40" s="19">
        <f>F40+H40-$I$45</f>
        <v>1750.0749999999998</v>
      </c>
      <c r="J40" s="18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" customHeight="1">
      <c r="A41" s="21" t="s">
        <v>72</v>
      </c>
      <c r="B41" s="22" t="s">
        <v>73</v>
      </c>
      <c r="C41" s="11">
        <v>10</v>
      </c>
      <c r="D41" s="13"/>
      <c r="E41" s="11">
        <v>42</v>
      </c>
      <c r="F41" s="13">
        <f t="shared" si="0"/>
        <v>3150</v>
      </c>
      <c r="G41" s="13"/>
      <c r="H41" s="13">
        <f t="shared" si="1"/>
        <v>327</v>
      </c>
      <c r="I41" s="13">
        <f>F41+H41-$I$45</f>
        <v>-1099.9250000000002</v>
      </c>
      <c r="J41" s="1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>
      <c r="A42" s="21" t="s">
        <v>74</v>
      </c>
      <c r="B42" s="22" t="s">
        <v>75</v>
      </c>
      <c r="C42" s="11">
        <v>10</v>
      </c>
      <c r="D42" s="13"/>
      <c r="E42" s="11">
        <v>3</v>
      </c>
      <c r="F42" s="13">
        <f t="shared" si="0"/>
        <v>225</v>
      </c>
      <c r="G42" s="13"/>
      <c r="H42" s="13">
        <f t="shared" si="1"/>
        <v>327</v>
      </c>
      <c r="I42" s="13">
        <f>F42+H42-$I$45</f>
        <v>-4024.9250000000002</v>
      </c>
      <c r="J42" s="1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>
      <c r="A43" s="21" t="s">
        <v>76</v>
      </c>
      <c r="B43" s="22" t="s">
        <v>77</v>
      </c>
      <c r="C43" s="11">
        <v>10</v>
      </c>
      <c r="D43" s="23"/>
      <c r="E43" s="11">
        <v>98</v>
      </c>
      <c r="F43" s="13">
        <f t="shared" si="0"/>
        <v>7350</v>
      </c>
      <c r="G43" s="23"/>
      <c r="H43" s="13">
        <f t="shared" si="1"/>
        <v>327</v>
      </c>
      <c r="I43" s="13">
        <f>F43+H43-$I$45</f>
        <v>3100.0749999999998</v>
      </c>
      <c r="J43" s="15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>
      <c r="A44" s="7"/>
      <c r="B44" s="7"/>
      <c r="C44" s="7"/>
      <c r="D44" s="8"/>
      <c r="E44" s="7"/>
      <c r="F44" s="8">
        <f>SUM(F4:F43)</f>
        <v>156150</v>
      </c>
      <c r="G44" s="8"/>
      <c r="H44" s="8">
        <f>SUM(H4:H43)</f>
        <v>26927</v>
      </c>
      <c r="I44" s="8">
        <f>F44+H44</f>
        <v>183077</v>
      </c>
      <c r="J44" s="8"/>
      <c r="K44" s="3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>
      <c r="A45" s="7"/>
      <c r="B45" s="7"/>
      <c r="C45" s="7"/>
      <c r="D45" s="8"/>
      <c r="E45" s="7"/>
      <c r="F45" s="8"/>
      <c r="G45" s="8"/>
      <c r="H45" s="9" t="s">
        <v>78</v>
      </c>
      <c r="I45" s="8">
        <f>I44/(COUNTIF(A4:A43,"*"))</f>
        <v>4576.9250000000002</v>
      </c>
      <c r="J45" s="7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3"/>
      <c r="E46" s="2"/>
      <c r="F46" s="3"/>
      <c r="G46" s="3"/>
      <c r="H46" s="3"/>
      <c r="I46" s="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3"/>
      <c r="E47" s="2"/>
      <c r="F47" s="3"/>
      <c r="G47" s="3"/>
      <c r="H47" s="3"/>
      <c r="I47" s="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3"/>
      <c r="E48" s="2"/>
      <c r="F48" s="3"/>
      <c r="G48" s="3"/>
      <c r="H48" s="3"/>
      <c r="I48" s="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3"/>
      <c r="E49" s="2"/>
      <c r="F49" s="3"/>
      <c r="G49" s="3"/>
      <c r="H49" s="3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3"/>
      <c r="E50" s="2"/>
      <c r="F50" s="3"/>
      <c r="G50" s="3"/>
      <c r="H50" s="3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3"/>
      <c r="E51" s="2"/>
      <c r="F51" s="3"/>
      <c r="G51" s="3"/>
      <c r="H51" s="3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3"/>
      <c r="E52" s="2"/>
      <c r="F52" s="3"/>
      <c r="G52" s="3"/>
      <c r="H52" s="3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3"/>
      <c r="E53" s="2"/>
      <c r="F53" s="3"/>
      <c r="G53" s="3"/>
      <c r="H53" s="3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3"/>
      <c r="E54" s="2"/>
      <c r="F54" s="3"/>
      <c r="G54" s="3"/>
      <c r="H54" s="3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3"/>
      <c r="E55" s="2"/>
      <c r="F55" s="3"/>
      <c r="G55" s="3"/>
      <c r="H55" s="3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3"/>
      <c r="E56" s="2"/>
      <c r="F56" s="3"/>
      <c r="G56" s="3"/>
      <c r="H56" s="3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3"/>
      <c r="E57" s="2"/>
      <c r="F57" s="3"/>
      <c r="G57" s="3"/>
      <c r="H57" s="3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3"/>
      <c r="E58" s="2"/>
      <c r="F58" s="3"/>
      <c r="G58" s="3"/>
      <c r="H58" s="3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3"/>
      <c r="E59" s="2"/>
      <c r="F59" s="3"/>
      <c r="G59" s="3"/>
      <c r="H59" s="3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3"/>
      <c r="E60" s="2"/>
      <c r="F60" s="3"/>
      <c r="G60" s="3"/>
      <c r="H60" s="3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3"/>
      <c r="E61" s="2"/>
      <c r="F61" s="3"/>
      <c r="G61" s="3"/>
      <c r="H61" s="3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3"/>
      <c r="E62" s="2"/>
      <c r="F62" s="3"/>
      <c r="G62" s="3"/>
      <c r="H62" s="3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3"/>
      <c r="E63" s="2"/>
      <c r="F63" s="3"/>
      <c r="G63" s="3"/>
      <c r="H63" s="3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3"/>
      <c r="E64" s="2"/>
      <c r="F64" s="3"/>
      <c r="G64" s="3"/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3"/>
      <c r="E65" s="2"/>
      <c r="F65" s="3"/>
      <c r="G65" s="3"/>
      <c r="H65" s="3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3"/>
      <c r="E66" s="2"/>
      <c r="F66" s="3"/>
      <c r="G66" s="3"/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3"/>
      <c r="E67" s="2"/>
      <c r="F67" s="3"/>
      <c r="G67" s="3"/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3"/>
      <c r="E68" s="2"/>
      <c r="F68" s="3"/>
      <c r="G68" s="3"/>
      <c r="H68" s="3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3"/>
      <c r="E69" s="2"/>
      <c r="F69" s="3"/>
      <c r="G69" s="3"/>
      <c r="H69" s="3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3"/>
      <c r="E70" s="2"/>
      <c r="F70" s="3"/>
      <c r="G70" s="3"/>
      <c r="H70" s="3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3"/>
      <c r="E71" s="2"/>
      <c r="F71" s="3"/>
      <c r="G71" s="3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3"/>
      <c r="E72" s="2"/>
      <c r="F72" s="3"/>
      <c r="G72" s="3"/>
      <c r="H72" s="3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3"/>
      <c r="E73" s="2"/>
      <c r="F73" s="3"/>
      <c r="G73" s="3"/>
      <c r="H73" s="3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3"/>
      <c r="E74" s="2"/>
      <c r="F74" s="3"/>
      <c r="G74" s="3"/>
      <c r="H74" s="3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3"/>
      <c r="E75" s="2"/>
      <c r="F75" s="3"/>
      <c r="G75" s="3"/>
      <c r="H75" s="3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3"/>
      <c r="E76" s="2"/>
      <c r="F76" s="3"/>
      <c r="G76" s="3"/>
      <c r="H76" s="3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3"/>
      <c r="E77" s="2"/>
      <c r="F77" s="3"/>
      <c r="G77" s="3"/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3"/>
      <c r="E78" s="2"/>
      <c r="F78" s="3"/>
      <c r="G78" s="3"/>
      <c r="H78" s="3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3"/>
      <c r="E79" s="2"/>
      <c r="F79" s="3"/>
      <c r="G79" s="3"/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3"/>
      <c r="E80" s="2"/>
      <c r="F80" s="3"/>
      <c r="G80" s="3"/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3"/>
      <c r="E81" s="2"/>
      <c r="F81" s="3"/>
      <c r="G81" s="3"/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3"/>
      <c r="E82" s="2"/>
      <c r="F82" s="3"/>
      <c r="G82" s="3"/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3"/>
      <c r="E83" s="2"/>
      <c r="F83" s="3"/>
      <c r="G83" s="3"/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3"/>
      <c r="E84" s="2"/>
      <c r="F84" s="3"/>
      <c r="G84" s="3"/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3"/>
      <c r="E85" s="2"/>
      <c r="F85" s="3"/>
      <c r="G85" s="3"/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3"/>
      <c r="E86" s="2"/>
      <c r="F86" s="3"/>
      <c r="G86" s="3"/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3"/>
      <c r="E87" s="2"/>
      <c r="F87" s="3"/>
      <c r="G87" s="3"/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3"/>
      <c r="E88" s="2"/>
      <c r="F88" s="3"/>
      <c r="G88" s="3"/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3"/>
      <c r="E89" s="2"/>
      <c r="F89" s="3"/>
      <c r="G89" s="3"/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3"/>
      <c r="E90" s="2"/>
      <c r="F90" s="3"/>
      <c r="G90" s="3"/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3"/>
      <c r="E91" s="2"/>
      <c r="F91" s="3"/>
      <c r="G91" s="3"/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3"/>
      <c r="E92" s="2"/>
      <c r="F92" s="3"/>
      <c r="G92" s="3"/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3"/>
      <c r="E93" s="2"/>
      <c r="F93" s="3"/>
      <c r="G93" s="3"/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3"/>
      <c r="E94" s="2"/>
      <c r="F94" s="3"/>
      <c r="G94" s="3"/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3"/>
      <c r="E95" s="2"/>
      <c r="F95" s="3"/>
      <c r="G95" s="3"/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3"/>
      <c r="E96" s="2"/>
      <c r="F96" s="3"/>
      <c r="G96" s="3"/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3"/>
      <c r="E97" s="2"/>
      <c r="F97" s="3"/>
      <c r="G97" s="3"/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3"/>
      <c r="E98" s="2"/>
      <c r="F98" s="3"/>
      <c r="G98" s="3"/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3"/>
      <c r="E99" s="2"/>
      <c r="F99" s="3"/>
      <c r="G99" s="3"/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3"/>
      <c r="E100" s="2"/>
      <c r="F100" s="3"/>
      <c r="G100" s="3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3"/>
      <c r="E101" s="2"/>
      <c r="F101" s="3"/>
      <c r="G101" s="3"/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3"/>
      <c r="E102" s="2"/>
      <c r="F102" s="3"/>
      <c r="G102" s="3"/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3"/>
      <c r="E103" s="2"/>
      <c r="F103" s="3"/>
      <c r="G103" s="3"/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3"/>
      <c r="E104" s="2"/>
      <c r="F104" s="3"/>
      <c r="G104" s="3"/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3"/>
      <c r="E105" s="2"/>
      <c r="F105" s="3"/>
      <c r="G105" s="3"/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3"/>
      <c r="E106" s="2"/>
      <c r="F106" s="3"/>
      <c r="G106" s="3"/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3"/>
      <c r="E107" s="2"/>
      <c r="F107" s="3"/>
      <c r="G107" s="3"/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3"/>
      <c r="E108" s="2"/>
      <c r="F108" s="3"/>
      <c r="G108" s="3"/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3"/>
      <c r="E109" s="2"/>
      <c r="F109" s="3"/>
      <c r="G109" s="3"/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3"/>
      <c r="E110" s="2"/>
      <c r="F110" s="3"/>
      <c r="G110" s="3"/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3"/>
      <c r="E111" s="2"/>
      <c r="F111" s="3"/>
      <c r="G111" s="3"/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3"/>
      <c r="E112" s="2"/>
      <c r="F112" s="3"/>
      <c r="G112" s="3"/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3"/>
      <c r="E113" s="2"/>
      <c r="F113" s="3"/>
      <c r="G113" s="3"/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3"/>
      <c r="E114" s="2"/>
      <c r="F114" s="3"/>
      <c r="G114" s="3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3"/>
      <c r="E115" s="2"/>
      <c r="F115" s="3"/>
      <c r="G115" s="3"/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3"/>
      <c r="E116" s="2"/>
      <c r="F116" s="3"/>
      <c r="G116" s="3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3"/>
      <c r="E117" s="2"/>
      <c r="F117" s="3"/>
      <c r="G117" s="3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3"/>
      <c r="E118" s="2"/>
      <c r="F118" s="3"/>
      <c r="G118" s="3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3"/>
      <c r="E119" s="2"/>
      <c r="F119" s="3"/>
      <c r="G119" s="3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3"/>
      <c r="E120" s="2"/>
      <c r="F120" s="3"/>
      <c r="G120" s="3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3"/>
      <c r="E121" s="2"/>
      <c r="F121" s="3"/>
      <c r="G121" s="3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3"/>
      <c r="E122" s="2"/>
      <c r="F122" s="3"/>
      <c r="G122" s="3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3"/>
      <c r="E123" s="2"/>
      <c r="F123" s="3"/>
      <c r="G123" s="3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3"/>
      <c r="E124" s="2"/>
      <c r="F124" s="3"/>
      <c r="G124" s="3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3"/>
      <c r="E125" s="2"/>
      <c r="F125" s="3"/>
      <c r="G125" s="3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3"/>
      <c r="E126" s="2"/>
      <c r="F126" s="3"/>
      <c r="G126" s="3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3"/>
      <c r="E127" s="2"/>
      <c r="F127" s="3"/>
      <c r="G127" s="3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3"/>
      <c r="E128" s="2"/>
      <c r="F128" s="3"/>
      <c r="G128" s="3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3"/>
      <c r="E129" s="2"/>
      <c r="F129" s="3"/>
      <c r="G129" s="3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3"/>
      <c r="E130" s="2"/>
      <c r="F130" s="3"/>
      <c r="G130" s="3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3"/>
      <c r="E131" s="2"/>
      <c r="F131" s="3"/>
      <c r="G131" s="3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3"/>
      <c r="E132" s="2"/>
      <c r="F132" s="3"/>
      <c r="G132" s="3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3"/>
      <c r="E133" s="2"/>
      <c r="F133" s="3"/>
      <c r="G133" s="3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3"/>
      <c r="E134" s="2"/>
      <c r="F134" s="3"/>
      <c r="G134" s="3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3"/>
      <c r="E135" s="2"/>
      <c r="F135" s="3"/>
      <c r="G135" s="3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3"/>
      <c r="E136" s="2"/>
      <c r="F136" s="3"/>
      <c r="G136" s="3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3"/>
      <c r="E137" s="2"/>
      <c r="F137" s="3"/>
      <c r="G137" s="3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3"/>
      <c r="E138" s="2"/>
      <c r="F138" s="3"/>
      <c r="G138" s="3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3"/>
      <c r="E139" s="2"/>
      <c r="F139" s="3"/>
      <c r="G139" s="3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3"/>
      <c r="E140" s="2"/>
      <c r="F140" s="3"/>
      <c r="G140" s="3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3"/>
      <c r="E141" s="2"/>
      <c r="F141" s="3"/>
      <c r="G141" s="3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3"/>
      <c r="E142" s="2"/>
      <c r="F142" s="3"/>
      <c r="G142" s="3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3"/>
      <c r="E143" s="2"/>
      <c r="F143" s="3"/>
      <c r="G143" s="3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3"/>
      <c r="E144" s="2"/>
      <c r="F144" s="3"/>
      <c r="G144" s="3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3"/>
      <c r="E145" s="2"/>
      <c r="F145" s="3"/>
      <c r="G145" s="3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3"/>
      <c r="E146" s="2"/>
      <c r="F146" s="3"/>
      <c r="G146" s="3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3"/>
      <c r="E147" s="2"/>
      <c r="F147" s="3"/>
      <c r="G147" s="3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3"/>
      <c r="E148" s="2"/>
      <c r="F148" s="3"/>
      <c r="G148" s="3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3"/>
      <c r="E149" s="2"/>
      <c r="F149" s="3"/>
      <c r="G149" s="3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3"/>
      <c r="E150" s="2"/>
      <c r="F150" s="3"/>
      <c r="G150" s="3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3"/>
      <c r="E151" s="2"/>
      <c r="F151" s="3"/>
      <c r="G151" s="3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3"/>
      <c r="E152" s="2"/>
      <c r="F152" s="3"/>
      <c r="G152" s="3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3"/>
      <c r="E153" s="2"/>
      <c r="F153" s="3"/>
      <c r="G153" s="3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3"/>
      <c r="E154" s="2"/>
      <c r="F154" s="3"/>
      <c r="G154" s="3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3"/>
      <c r="E155" s="2"/>
      <c r="F155" s="3"/>
      <c r="G155" s="3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3"/>
      <c r="E156" s="2"/>
      <c r="F156" s="3"/>
      <c r="G156" s="3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3"/>
      <c r="E157" s="2"/>
      <c r="F157" s="3"/>
      <c r="G157" s="3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3"/>
      <c r="E158" s="2"/>
      <c r="F158" s="3"/>
      <c r="G158" s="3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3"/>
      <c r="E159" s="2"/>
      <c r="F159" s="3"/>
      <c r="G159" s="3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3"/>
      <c r="E160" s="2"/>
      <c r="F160" s="3"/>
      <c r="G160" s="3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3"/>
      <c r="E161" s="2"/>
      <c r="F161" s="3"/>
      <c r="G161" s="3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3"/>
      <c r="E162" s="2"/>
      <c r="F162" s="3"/>
      <c r="G162" s="3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3"/>
      <c r="E163" s="2"/>
      <c r="F163" s="3"/>
      <c r="G163" s="3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3"/>
      <c r="E164" s="2"/>
      <c r="F164" s="3"/>
      <c r="G164" s="3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3"/>
      <c r="E165" s="2"/>
      <c r="F165" s="3"/>
      <c r="G165" s="3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3"/>
      <c r="E166" s="2"/>
      <c r="F166" s="3"/>
      <c r="G166" s="3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3"/>
      <c r="E167" s="2"/>
      <c r="F167" s="3"/>
      <c r="G167" s="3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3"/>
      <c r="E168" s="2"/>
      <c r="F168" s="3"/>
      <c r="G168" s="3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3"/>
      <c r="E169" s="2"/>
      <c r="F169" s="3"/>
      <c r="G169" s="3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3"/>
      <c r="E170" s="2"/>
      <c r="F170" s="3"/>
      <c r="G170" s="3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3"/>
      <c r="E171" s="2"/>
      <c r="F171" s="3"/>
      <c r="G171" s="3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3"/>
      <c r="E172" s="2"/>
      <c r="F172" s="3"/>
      <c r="G172" s="3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3"/>
      <c r="E173" s="2"/>
      <c r="F173" s="3"/>
      <c r="G173" s="3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3"/>
      <c r="E174" s="2"/>
      <c r="F174" s="3"/>
      <c r="G174" s="3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3"/>
      <c r="E175" s="2"/>
      <c r="F175" s="3"/>
      <c r="G175" s="3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3"/>
      <c r="E176" s="2"/>
      <c r="F176" s="3"/>
      <c r="G176" s="3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3"/>
      <c r="E177" s="2"/>
      <c r="F177" s="3"/>
      <c r="G177" s="3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3"/>
      <c r="E178" s="2"/>
      <c r="F178" s="3"/>
      <c r="G178" s="3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3"/>
      <c r="E179" s="2"/>
      <c r="F179" s="3"/>
      <c r="G179" s="3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3"/>
      <c r="E180" s="2"/>
      <c r="F180" s="3"/>
      <c r="G180" s="3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3"/>
      <c r="E181" s="2"/>
      <c r="F181" s="3"/>
      <c r="G181" s="3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3"/>
      <c r="E182" s="2"/>
      <c r="F182" s="3"/>
      <c r="G182" s="3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3"/>
      <c r="E183" s="2"/>
      <c r="F183" s="3"/>
      <c r="G183" s="3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3"/>
      <c r="E184" s="2"/>
      <c r="F184" s="3"/>
      <c r="G184" s="3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3"/>
      <c r="E185" s="2"/>
      <c r="F185" s="3"/>
      <c r="G185" s="3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3"/>
      <c r="E186" s="2"/>
      <c r="F186" s="3"/>
      <c r="G186" s="3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3"/>
      <c r="E187" s="2"/>
      <c r="F187" s="3"/>
      <c r="G187" s="3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3"/>
      <c r="E188" s="2"/>
      <c r="F188" s="3"/>
      <c r="G188" s="3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3"/>
      <c r="E189" s="2"/>
      <c r="F189" s="3"/>
      <c r="G189" s="3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3"/>
      <c r="E190" s="2"/>
      <c r="F190" s="3"/>
      <c r="G190" s="3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3"/>
      <c r="E191" s="2"/>
      <c r="F191" s="3"/>
      <c r="G191" s="3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3"/>
      <c r="E192" s="2"/>
      <c r="F192" s="3"/>
      <c r="G192" s="3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3"/>
      <c r="E193" s="2"/>
      <c r="F193" s="3"/>
      <c r="G193" s="3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3"/>
      <c r="E194" s="2"/>
      <c r="F194" s="3"/>
      <c r="G194" s="3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3"/>
      <c r="E195" s="2"/>
      <c r="F195" s="3"/>
      <c r="G195" s="3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3"/>
      <c r="E196" s="2"/>
      <c r="F196" s="3"/>
      <c r="G196" s="3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3"/>
      <c r="E197" s="2"/>
      <c r="F197" s="3"/>
      <c r="G197" s="3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3"/>
      <c r="E198" s="2"/>
      <c r="F198" s="3"/>
      <c r="G198" s="3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3"/>
      <c r="E199" s="2"/>
      <c r="F199" s="3"/>
      <c r="G199" s="3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3"/>
      <c r="E200" s="2"/>
      <c r="F200" s="3"/>
      <c r="G200" s="3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3"/>
      <c r="E201" s="2"/>
      <c r="F201" s="3"/>
      <c r="G201" s="3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3"/>
      <c r="E202" s="2"/>
      <c r="F202" s="3"/>
      <c r="G202" s="3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3"/>
      <c r="E203" s="2"/>
      <c r="F203" s="3"/>
      <c r="G203" s="3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3"/>
      <c r="E204" s="2"/>
      <c r="F204" s="3"/>
      <c r="G204" s="3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3"/>
      <c r="E205" s="2"/>
      <c r="F205" s="3"/>
      <c r="G205" s="3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3"/>
      <c r="E206" s="2"/>
      <c r="F206" s="3"/>
      <c r="G206" s="3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3"/>
      <c r="E207" s="2"/>
      <c r="F207" s="3"/>
      <c r="G207" s="3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3"/>
      <c r="E208" s="2"/>
      <c r="F208" s="3"/>
      <c r="G208" s="3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3"/>
      <c r="E209" s="2"/>
      <c r="F209" s="3"/>
      <c r="G209" s="3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3"/>
      <c r="E210" s="2"/>
      <c r="F210" s="3"/>
      <c r="G210" s="3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3"/>
      <c r="E211" s="2"/>
      <c r="F211" s="3"/>
      <c r="G211" s="3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3"/>
      <c r="E212" s="2"/>
      <c r="F212" s="3"/>
      <c r="G212" s="3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3"/>
      <c r="E213" s="2"/>
      <c r="F213" s="3"/>
      <c r="G213" s="3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3"/>
      <c r="E214" s="2"/>
      <c r="F214" s="3"/>
      <c r="G214" s="3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3"/>
      <c r="E215" s="2"/>
      <c r="F215" s="3"/>
      <c r="G215" s="3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3"/>
      <c r="E216" s="2"/>
      <c r="F216" s="3"/>
      <c r="G216" s="3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3"/>
      <c r="E217" s="2"/>
      <c r="F217" s="3"/>
      <c r="G217" s="3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3"/>
      <c r="E218" s="2"/>
      <c r="F218" s="3"/>
      <c r="G218" s="3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3"/>
      <c r="E219" s="2"/>
      <c r="F219" s="3"/>
      <c r="G219" s="3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3"/>
      <c r="E220" s="2"/>
      <c r="F220" s="3"/>
      <c r="G220" s="3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3"/>
      <c r="E221" s="2"/>
      <c r="F221" s="3"/>
      <c r="G221" s="3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3"/>
      <c r="E222" s="2"/>
      <c r="F222" s="3"/>
      <c r="G222" s="3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3"/>
      <c r="E223" s="2"/>
      <c r="F223" s="3"/>
      <c r="G223" s="3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3"/>
      <c r="E224" s="2"/>
      <c r="F224" s="3"/>
      <c r="G224" s="3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3"/>
      <c r="E225" s="2"/>
      <c r="F225" s="3"/>
      <c r="G225" s="3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3"/>
      <c r="E226" s="2"/>
      <c r="F226" s="3"/>
      <c r="G226" s="3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3"/>
      <c r="E227" s="2"/>
      <c r="F227" s="3"/>
      <c r="G227" s="3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3"/>
      <c r="E228" s="2"/>
      <c r="F228" s="3"/>
      <c r="G228" s="3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3"/>
      <c r="E229" s="2"/>
      <c r="F229" s="3"/>
      <c r="G229" s="3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3"/>
      <c r="E230" s="2"/>
      <c r="F230" s="3"/>
      <c r="G230" s="3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3"/>
      <c r="E231" s="2"/>
      <c r="F231" s="3"/>
      <c r="G231" s="3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3"/>
      <c r="E232" s="2"/>
      <c r="F232" s="3"/>
      <c r="G232" s="3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3"/>
      <c r="E233" s="2"/>
      <c r="F233" s="3"/>
      <c r="G233" s="3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3"/>
      <c r="E234" s="2"/>
      <c r="F234" s="3"/>
      <c r="G234" s="3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3"/>
      <c r="E235" s="2"/>
      <c r="F235" s="3"/>
      <c r="G235" s="3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3"/>
      <c r="E236" s="2"/>
      <c r="F236" s="3"/>
      <c r="G236" s="3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3"/>
      <c r="E237" s="2"/>
      <c r="F237" s="3"/>
      <c r="G237" s="3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3"/>
      <c r="E238" s="2"/>
      <c r="F238" s="3"/>
      <c r="G238" s="3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3"/>
      <c r="E239" s="2"/>
      <c r="F239" s="3"/>
      <c r="G239" s="3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3"/>
      <c r="E240" s="2"/>
      <c r="F240" s="3"/>
      <c r="G240" s="3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3"/>
      <c r="E241" s="2"/>
      <c r="F241" s="3"/>
      <c r="G241" s="3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3"/>
      <c r="E242" s="2"/>
      <c r="F242" s="3"/>
      <c r="G242" s="3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3"/>
      <c r="E243" s="2"/>
      <c r="F243" s="3"/>
      <c r="G243" s="3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3"/>
      <c r="E244" s="2"/>
      <c r="F244" s="3"/>
      <c r="G244" s="3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3"/>
      <c r="E245" s="2"/>
      <c r="F245" s="3"/>
      <c r="G245" s="3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3"/>
      <c r="E246" s="2"/>
      <c r="F246" s="3"/>
      <c r="G246" s="3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3"/>
      <c r="E247" s="2"/>
      <c r="F247" s="3"/>
      <c r="G247" s="3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3"/>
      <c r="E248" s="2"/>
      <c r="F248" s="3"/>
      <c r="G248" s="3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3"/>
      <c r="E249" s="2"/>
      <c r="F249" s="3"/>
      <c r="G249" s="3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3"/>
      <c r="E250" s="2"/>
      <c r="F250" s="3"/>
      <c r="G250" s="3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3"/>
      <c r="E251" s="2"/>
      <c r="F251" s="3"/>
      <c r="G251" s="3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3"/>
      <c r="E252" s="2"/>
      <c r="F252" s="3"/>
      <c r="G252" s="3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3"/>
      <c r="E253" s="2"/>
      <c r="F253" s="3"/>
      <c r="G253" s="3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3"/>
      <c r="E254" s="2"/>
      <c r="F254" s="3"/>
      <c r="G254" s="3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3"/>
      <c r="E255" s="2"/>
      <c r="F255" s="3"/>
      <c r="G255" s="3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3"/>
      <c r="E256" s="2"/>
      <c r="F256" s="3"/>
      <c r="G256" s="3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3"/>
      <c r="E257" s="2"/>
      <c r="F257" s="3"/>
      <c r="G257" s="3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3"/>
      <c r="E258" s="2"/>
      <c r="F258" s="3"/>
      <c r="G258" s="3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3"/>
      <c r="E259" s="2"/>
      <c r="F259" s="3"/>
      <c r="G259" s="3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3"/>
      <c r="E260" s="2"/>
      <c r="F260" s="3"/>
      <c r="G260" s="3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3"/>
      <c r="E261" s="2"/>
      <c r="F261" s="3"/>
      <c r="G261" s="3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3"/>
      <c r="E262" s="2"/>
      <c r="F262" s="3"/>
      <c r="G262" s="3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3"/>
      <c r="E263" s="2"/>
      <c r="F263" s="3"/>
      <c r="G263" s="3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3"/>
      <c r="E264" s="2"/>
      <c r="F264" s="3"/>
      <c r="G264" s="3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3"/>
      <c r="E265" s="2"/>
      <c r="F265" s="3"/>
      <c r="G265" s="3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3"/>
      <c r="E266" s="2"/>
      <c r="F266" s="3"/>
      <c r="G266" s="3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3"/>
      <c r="E267" s="2"/>
      <c r="F267" s="3"/>
      <c r="G267" s="3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3"/>
      <c r="E268" s="2"/>
      <c r="F268" s="3"/>
      <c r="G268" s="3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3"/>
      <c r="E269" s="2"/>
      <c r="F269" s="3"/>
      <c r="G269" s="3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3"/>
      <c r="E270" s="2"/>
      <c r="F270" s="3"/>
      <c r="G270" s="3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3"/>
      <c r="E271" s="2"/>
      <c r="F271" s="3"/>
      <c r="G271" s="3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3"/>
      <c r="E272" s="2"/>
      <c r="F272" s="3"/>
      <c r="G272" s="3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3"/>
      <c r="E273" s="2"/>
      <c r="F273" s="3"/>
      <c r="G273" s="3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3"/>
      <c r="E274" s="2"/>
      <c r="F274" s="3"/>
      <c r="G274" s="3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3"/>
      <c r="E275" s="2"/>
      <c r="F275" s="3"/>
      <c r="G275" s="3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3"/>
      <c r="E276" s="2"/>
      <c r="F276" s="3"/>
      <c r="G276" s="3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3"/>
      <c r="E277" s="2"/>
      <c r="F277" s="3"/>
      <c r="G277" s="3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3"/>
      <c r="E278" s="2"/>
      <c r="F278" s="3"/>
      <c r="G278" s="3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3"/>
      <c r="E279" s="2"/>
      <c r="F279" s="3"/>
      <c r="G279" s="3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3"/>
      <c r="E280" s="2"/>
      <c r="F280" s="3"/>
      <c r="G280" s="3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3"/>
      <c r="E281" s="2"/>
      <c r="F281" s="3"/>
      <c r="G281" s="3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3"/>
      <c r="E282" s="2"/>
      <c r="F282" s="3"/>
      <c r="G282" s="3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3"/>
      <c r="E283" s="2"/>
      <c r="F283" s="3"/>
      <c r="G283" s="3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3"/>
      <c r="E284" s="2"/>
      <c r="F284" s="3"/>
      <c r="G284" s="3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3"/>
      <c r="E285" s="2"/>
      <c r="F285" s="3"/>
      <c r="G285" s="3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3"/>
      <c r="E286" s="2"/>
      <c r="F286" s="3"/>
      <c r="G286" s="3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3"/>
      <c r="E287" s="2"/>
      <c r="F287" s="3"/>
      <c r="G287" s="3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3"/>
      <c r="E288" s="2"/>
      <c r="F288" s="3"/>
      <c r="G288" s="3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3"/>
      <c r="E289" s="2"/>
      <c r="F289" s="3"/>
      <c r="G289" s="3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3"/>
      <c r="E290" s="2"/>
      <c r="F290" s="3"/>
      <c r="G290" s="3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3"/>
      <c r="E291" s="2"/>
      <c r="F291" s="3"/>
      <c r="G291" s="3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3"/>
      <c r="E292" s="2"/>
      <c r="F292" s="3"/>
      <c r="G292" s="3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3"/>
      <c r="E293" s="2"/>
      <c r="F293" s="3"/>
      <c r="G293" s="3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3"/>
      <c r="E294" s="2"/>
      <c r="F294" s="3"/>
      <c r="G294" s="3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3"/>
      <c r="E295" s="2"/>
      <c r="F295" s="3"/>
      <c r="G295" s="3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3"/>
      <c r="E296" s="2"/>
      <c r="F296" s="3"/>
      <c r="G296" s="3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3"/>
      <c r="E297" s="2"/>
      <c r="F297" s="3"/>
      <c r="G297" s="3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3"/>
      <c r="E298" s="2"/>
      <c r="F298" s="3"/>
      <c r="G298" s="3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3"/>
      <c r="E299" s="2"/>
      <c r="F299" s="3"/>
      <c r="G299" s="3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3"/>
      <c r="E300" s="2"/>
      <c r="F300" s="3"/>
      <c r="G300" s="3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3"/>
      <c r="E301" s="2"/>
      <c r="F301" s="3"/>
      <c r="G301" s="3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3"/>
      <c r="E302" s="2"/>
      <c r="F302" s="3"/>
      <c r="G302" s="3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3"/>
      <c r="E303" s="2"/>
      <c r="F303" s="3"/>
      <c r="G303" s="3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3"/>
      <c r="E304" s="2"/>
      <c r="F304" s="3"/>
      <c r="G304" s="3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3"/>
      <c r="E305" s="2"/>
      <c r="F305" s="3"/>
      <c r="G305" s="3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3"/>
      <c r="E306" s="2"/>
      <c r="F306" s="3"/>
      <c r="G306" s="3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3"/>
      <c r="E307" s="2"/>
      <c r="F307" s="3"/>
      <c r="G307" s="3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3"/>
      <c r="E308" s="2"/>
      <c r="F308" s="3"/>
      <c r="G308" s="3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3"/>
      <c r="E309" s="2"/>
      <c r="F309" s="3"/>
      <c r="G309" s="3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3"/>
      <c r="E310" s="2"/>
      <c r="F310" s="3"/>
      <c r="G310" s="3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3"/>
      <c r="E311" s="2"/>
      <c r="F311" s="3"/>
      <c r="G311" s="3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3"/>
      <c r="E312" s="2"/>
      <c r="F312" s="3"/>
      <c r="G312" s="3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3"/>
      <c r="E313" s="2"/>
      <c r="F313" s="3"/>
      <c r="G313" s="3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3"/>
      <c r="E314" s="2"/>
      <c r="F314" s="3"/>
      <c r="G314" s="3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3"/>
      <c r="E315" s="2"/>
      <c r="F315" s="3"/>
      <c r="G315" s="3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3"/>
      <c r="E316" s="2"/>
      <c r="F316" s="3"/>
      <c r="G316" s="3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3"/>
      <c r="E317" s="2"/>
      <c r="F317" s="3"/>
      <c r="G317" s="3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3"/>
      <c r="E318" s="2"/>
      <c r="F318" s="3"/>
      <c r="G318" s="3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3"/>
      <c r="E319" s="2"/>
      <c r="F319" s="3"/>
      <c r="G319" s="3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3"/>
      <c r="E320" s="2"/>
      <c r="F320" s="3"/>
      <c r="G320" s="3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3"/>
      <c r="E321" s="2"/>
      <c r="F321" s="3"/>
      <c r="G321" s="3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3"/>
      <c r="E322" s="2"/>
      <c r="F322" s="3"/>
      <c r="G322" s="3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3"/>
      <c r="E323" s="2"/>
      <c r="F323" s="3"/>
      <c r="G323" s="3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3"/>
      <c r="E324" s="2"/>
      <c r="F324" s="3"/>
      <c r="G324" s="3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3"/>
      <c r="E325" s="2"/>
      <c r="F325" s="3"/>
      <c r="G325" s="3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3"/>
      <c r="E326" s="2"/>
      <c r="F326" s="3"/>
      <c r="G326" s="3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3"/>
      <c r="E327" s="2"/>
      <c r="F327" s="3"/>
      <c r="G327" s="3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3"/>
      <c r="E328" s="2"/>
      <c r="F328" s="3"/>
      <c r="G328" s="3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3"/>
      <c r="E329" s="2"/>
      <c r="F329" s="3"/>
      <c r="G329" s="3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3"/>
      <c r="E330" s="2"/>
      <c r="F330" s="3"/>
      <c r="G330" s="3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3"/>
      <c r="E331" s="2"/>
      <c r="F331" s="3"/>
      <c r="G331" s="3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3"/>
      <c r="E332" s="2"/>
      <c r="F332" s="3"/>
      <c r="G332" s="3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3"/>
      <c r="E333" s="2"/>
      <c r="F333" s="3"/>
      <c r="G333" s="3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3"/>
      <c r="E334" s="2"/>
      <c r="F334" s="3"/>
      <c r="G334" s="3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3"/>
      <c r="E335" s="2"/>
      <c r="F335" s="3"/>
      <c r="G335" s="3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3"/>
      <c r="E336" s="2"/>
      <c r="F336" s="3"/>
      <c r="G336" s="3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3"/>
      <c r="E337" s="2"/>
      <c r="F337" s="3"/>
      <c r="G337" s="3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3"/>
      <c r="E338" s="2"/>
      <c r="F338" s="3"/>
      <c r="G338" s="3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3"/>
      <c r="E339" s="2"/>
      <c r="F339" s="3"/>
      <c r="G339" s="3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3"/>
      <c r="E340" s="2"/>
      <c r="F340" s="3"/>
      <c r="G340" s="3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3"/>
      <c r="E341" s="2"/>
      <c r="F341" s="3"/>
      <c r="G341" s="3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3"/>
      <c r="E342" s="2"/>
      <c r="F342" s="3"/>
      <c r="G342" s="3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3"/>
      <c r="E343" s="2"/>
      <c r="F343" s="3"/>
      <c r="G343" s="3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3"/>
      <c r="E344" s="2"/>
      <c r="F344" s="3"/>
      <c r="G344" s="3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3"/>
      <c r="E345" s="2"/>
      <c r="F345" s="3"/>
      <c r="G345" s="3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3"/>
      <c r="E346" s="2"/>
      <c r="F346" s="3"/>
      <c r="G346" s="3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3"/>
      <c r="E347" s="2"/>
      <c r="F347" s="3"/>
      <c r="G347" s="3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3"/>
      <c r="E348" s="2"/>
      <c r="F348" s="3"/>
      <c r="G348" s="3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3"/>
      <c r="E349" s="2"/>
      <c r="F349" s="3"/>
      <c r="G349" s="3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3"/>
      <c r="E350" s="2"/>
      <c r="F350" s="3"/>
      <c r="G350" s="3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3"/>
      <c r="E351" s="2"/>
      <c r="F351" s="3"/>
      <c r="G351" s="3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3"/>
      <c r="E352" s="2"/>
      <c r="F352" s="3"/>
      <c r="G352" s="3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3"/>
      <c r="E353" s="2"/>
      <c r="F353" s="3"/>
      <c r="G353" s="3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3"/>
      <c r="E354" s="2"/>
      <c r="F354" s="3"/>
      <c r="G354" s="3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3"/>
      <c r="E355" s="2"/>
      <c r="F355" s="3"/>
      <c r="G355" s="3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3"/>
      <c r="E356" s="2"/>
      <c r="F356" s="3"/>
      <c r="G356" s="3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3"/>
      <c r="E357" s="2"/>
      <c r="F357" s="3"/>
      <c r="G357" s="3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3"/>
      <c r="E358" s="2"/>
      <c r="F358" s="3"/>
      <c r="G358" s="3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3"/>
      <c r="E359" s="2"/>
      <c r="F359" s="3"/>
      <c r="G359" s="3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3"/>
      <c r="E360" s="2"/>
      <c r="F360" s="3"/>
      <c r="G360" s="3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3"/>
      <c r="E361" s="2"/>
      <c r="F361" s="3"/>
      <c r="G361" s="3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3"/>
      <c r="E362" s="2"/>
      <c r="F362" s="3"/>
      <c r="G362" s="3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3"/>
      <c r="E363" s="2"/>
      <c r="F363" s="3"/>
      <c r="G363" s="3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3"/>
      <c r="E364" s="2"/>
      <c r="F364" s="3"/>
      <c r="G364" s="3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3"/>
      <c r="E365" s="2"/>
      <c r="F365" s="3"/>
      <c r="G365" s="3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3"/>
      <c r="E366" s="2"/>
      <c r="F366" s="3"/>
      <c r="G366" s="3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3"/>
      <c r="E367" s="2"/>
      <c r="F367" s="3"/>
      <c r="G367" s="3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3"/>
      <c r="E368" s="2"/>
      <c r="F368" s="3"/>
      <c r="G368" s="3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3"/>
      <c r="E369" s="2"/>
      <c r="F369" s="3"/>
      <c r="G369" s="3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3"/>
      <c r="E370" s="2"/>
      <c r="F370" s="3"/>
      <c r="G370" s="3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3"/>
      <c r="E371" s="2"/>
      <c r="F371" s="3"/>
      <c r="G371" s="3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3"/>
      <c r="E372" s="2"/>
      <c r="F372" s="3"/>
      <c r="G372" s="3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3"/>
      <c r="E373" s="2"/>
      <c r="F373" s="3"/>
      <c r="G373" s="3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3"/>
      <c r="E374" s="2"/>
      <c r="F374" s="3"/>
      <c r="G374" s="3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3"/>
      <c r="E375" s="2"/>
      <c r="F375" s="3"/>
      <c r="G375" s="3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3"/>
      <c r="E376" s="2"/>
      <c r="F376" s="3"/>
      <c r="G376" s="3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3"/>
      <c r="E377" s="2"/>
      <c r="F377" s="3"/>
      <c r="G377" s="3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3"/>
      <c r="E378" s="2"/>
      <c r="F378" s="3"/>
      <c r="G378" s="3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3"/>
      <c r="E379" s="2"/>
      <c r="F379" s="3"/>
      <c r="G379" s="3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3"/>
      <c r="E380" s="2"/>
      <c r="F380" s="3"/>
      <c r="G380" s="3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3"/>
      <c r="E381" s="2"/>
      <c r="F381" s="3"/>
      <c r="G381" s="3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3"/>
      <c r="E382" s="2"/>
      <c r="F382" s="3"/>
      <c r="G382" s="3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3"/>
      <c r="E383" s="2"/>
      <c r="F383" s="3"/>
      <c r="G383" s="3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3"/>
      <c r="E384" s="2"/>
      <c r="F384" s="3"/>
      <c r="G384" s="3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3"/>
      <c r="E385" s="2"/>
      <c r="F385" s="3"/>
      <c r="G385" s="3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3"/>
      <c r="E386" s="2"/>
      <c r="F386" s="3"/>
      <c r="G386" s="3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3"/>
      <c r="E387" s="2"/>
      <c r="F387" s="3"/>
      <c r="G387" s="3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3"/>
      <c r="E388" s="2"/>
      <c r="F388" s="3"/>
      <c r="G388" s="3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3"/>
      <c r="E389" s="2"/>
      <c r="F389" s="3"/>
      <c r="G389" s="3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3"/>
      <c r="E390" s="2"/>
      <c r="F390" s="3"/>
      <c r="G390" s="3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3"/>
      <c r="E391" s="2"/>
      <c r="F391" s="3"/>
      <c r="G391" s="3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3"/>
      <c r="E392" s="2"/>
      <c r="F392" s="3"/>
      <c r="G392" s="3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3"/>
      <c r="E393" s="2"/>
      <c r="F393" s="3"/>
      <c r="G393" s="3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3"/>
      <c r="E394" s="2"/>
      <c r="F394" s="3"/>
      <c r="G394" s="3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3"/>
      <c r="E395" s="2"/>
      <c r="F395" s="3"/>
      <c r="G395" s="3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3"/>
      <c r="E396" s="2"/>
      <c r="F396" s="3"/>
      <c r="G396" s="3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3"/>
      <c r="E397" s="2"/>
      <c r="F397" s="3"/>
      <c r="G397" s="3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3"/>
      <c r="E398" s="2"/>
      <c r="F398" s="3"/>
      <c r="G398" s="3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3"/>
      <c r="E399" s="2"/>
      <c r="F399" s="3"/>
      <c r="G399" s="3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3"/>
      <c r="E400" s="2"/>
      <c r="F400" s="3"/>
      <c r="G400" s="3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3"/>
      <c r="E401" s="2"/>
      <c r="F401" s="3"/>
      <c r="G401" s="3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3"/>
      <c r="E402" s="2"/>
      <c r="F402" s="3"/>
      <c r="G402" s="3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3"/>
      <c r="E403" s="2"/>
      <c r="F403" s="3"/>
      <c r="G403" s="3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3"/>
      <c r="E404" s="2"/>
      <c r="F404" s="3"/>
      <c r="G404" s="3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3"/>
      <c r="E405" s="2"/>
      <c r="F405" s="3"/>
      <c r="G405" s="3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3"/>
      <c r="E406" s="2"/>
      <c r="F406" s="3"/>
      <c r="G406" s="3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3"/>
      <c r="E407" s="2"/>
      <c r="F407" s="3"/>
      <c r="G407" s="3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3"/>
      <c r="E408" s="2"/>
      <c r="F408" s="3"/>
      <c r="G408" s="3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3"/>
      <c r="E409" s="2"/>
      <c r="F409" s="3"/>
      <c r="G409" s="3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3"/>
      <c r="E410" s="2"/>
      <c r="F410" s="3"/>
      <c r="G410" s="3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3"/>
      <c r="E411" s="2"/>
      <c r="F411" s="3"/>
      <c r="G411" s="3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3"/>
      <c r="E412" s="2"/>
      <c r="F412" s="3"/>
      <c r="G412" s="3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3"/>
      <c r="E413" s="2"/>
      <c r="F413" s="3"/>
      <c r="G413" s="3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3"/>
      <c r="E414" s="2"/>
      <c r="F414" s="3"/>
      <c r="G414" s="3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3"/>
      <c r="E415" s="2"/>
      <c r="F415" s="3"/>
      <c r="G415" s="3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3"/>
      <c r="E416" s="2"/>
      <c r="F416" s="3"/>
      <c r="G416" s="3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3"/>
      <c r="E417" s="2"/>
      <c r="F417" s="3"/>
      <c r="G417" s="3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3"/>
      <c r="E418" s="2"/>
      <c r="F418" s="3"/>
      <c r="G418" s="3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3"/>
      <c r="E419" s="2"/>
      <c r="F419" s="3"/>
      <c r="G419" s="3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3"/>
      <c r="E420" s="2"/>
      <c r="F420" s="3"/>
      <c r="G420" s="3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3"/>
      <c r="E421" s="2"/>
      <c r="F421" s="3"/>
      <c r="G421" s="3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3"/>
      <c r="E422" s="2"/>
      <c r="F422" s="3"/>
      <c r="G422" s="3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3"/>
      <c r="E423" s="2"/>
      <c r="F423" s="3"/>
      <c r="G423" s="3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3"/>
      <c r="E424" s="2"/>
      <c r="F424" s="3"/>
      <c r="G424" s="3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3"/>
      <c r="E425" s="2"/>
      <c r="F425" s="3"/>
      <c r="G425" s="3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3"/>
      <c r="E426" s="2"/>
      <c r="F426" s="3"/>
      <c r="G426" s="3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3"/>
      <c r="E427" s="2"/>
      <c r="F427" s="3"/>
      <c r="G427" s="3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3"/>
      <c r="E428" s="2"/>
      <c r="F428" s="3"/>
      <c r="G428" s="3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3"/>
      <c r="E429" s="2"/>
      <c r="F429" s="3"/>
      <c r="G429" s="3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3"/>
      <c r="E430" s="2"/>
      <c r="F430" s="3"/>
      <c r="G430" s="3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3"/>
      <c r="E431" s="2"/>
      <c r="F431" s="3"/>
      <c r="G431" s="3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3"/>
      <c r="E432" s="2"/>
      <c r="F432" s="3"/>
      <c r="G432" s="3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3"/>
      <c r="E433" s="2"/>
      <c r="F433" s="3"/>
      <c r="G433" s="3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3"/>
      <c r="E434" s="2"/>
      <c r="F434" s="3"/>
      <c r="G434" s="3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3"/>
      <c r="E435" s="2"/>
      <c r="F435" s="3"/>
      <c r="G435" s="3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3"/>
      <c r="E436" s="2"/>
      <c r="F436" s="3"/>
      <c r="G436" s="3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3"/>
      <c r="E437" s="2"/>
      <c r="F437" s="3"/>
      <c r="G437" s="3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3"/>
      <c r="E438" s="2"/>
      <c r="F438" s="3"/>
      <c r="G438" s="3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3"/>
      <c r="E439" s="2"/>
      <c r="F439" s="3"/>
      <c r="G439" s="3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3"/>
      <c r="E440" s="2"/>
      <c r="F440" s="3"/>
      <c r="G440" s="3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3"/>
      <c r="E441" s="2"/>
      <c r="F441" s="3"/>
      <c r="G441" s="3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3"/>
      <c r="E442" s="2"/>
      <c r="F442" s="3"/>
      <c r="G442" s="3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3"/>
      <c r="E443" s="2"/>
      <c r="F443" s="3"/>
      <c r="G443" s="3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3"/>
      <c r="E444" s="2"/>
      <c r="F444" s="3"/>
      <c r="G444" s="3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3"/>
      <c r="E445" s="2"/>
      <c r="F445" s="3"/>
      <c r="G445" s="3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3"/>
      <c r="E446" s="2"/>
      <c r="F446" s="3"/>
      <c r="G446" s="3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3"/>
      <c r="E447" s="2"/>
      <c r="F447" s="3"/>
      <c r="G447" s="3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3"/>
      <c r="E448" s="2"/>
      <c r="F448" s="3"/>
      <c r="G448" s="3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3"/>
      <c r="E449" s="2"/>
      <c r="F449" s="3"/>
      <c r="G449" s="3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3"/>
      <c r="E450" s="2"/>
      <c r="F450" s="3"/>
      <c r="G450" s="3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3"/>
      <c r="E451" s="2"/>
      <c r="F451" s="3"/>
      <c r="G451" s="3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3"/>
      <c r="E452" s="2"/>
      <c r="F452" s="3"/>
      <c r="G452" s="3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3"/>
      <c r="E453" s="2"/>
      <c r="F453" s="3"/>
      <c r="G453" s="3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3"/>
      <c r="E454" s="2"/>
      <c r="F454" s="3"/>
      <c r="G454" s="3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3"/>
      <c r="E455" s="2"/>
      <c r="F455" s="3"/>
      <c r="G455" s="3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3"/>
      <c r="E456" s="2"/>
      <c r="F456" s="3"/>
      <c r="G456" s="3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3"/>
      <c r="E457" s="2"/>
      <c r="F457" s="3"/>
      <c r="G457" s="3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3"/>
      <c r="E458" s="2"/>
      <c r="F458" s="3"/>
      <c r="G458" s="3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3"/>
      <c r="E459" s="2"/>
      <c r="F459" s="3"/>
      <c r="G459" s="3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3"/>
      <c r="E460" s="2"/>
      <c r="F460" s="3"/>
      <c r="G460" s="3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3"/>
      <c r="E461" s="2"/>
      <c r="F461" s="3"/>
      <c r="G461" s="3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3"/>
      <c r="E462" s="2"/>
      <c r="F462" s="3"/>
      <c r="G462" s="3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3"/>
      <c r="E463" s="2"/>
      <c r="F463" s="3"/>
      <c r="G463" s="3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3"/>
      <c r="E464" s="2"/>
      <c r="F464" s="3"/>
      <c r="G464" s="3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3"/>
      <c r="E465" s="2"/>
      <c r="F465" s="3"/>
      <c r="G465" s="3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3"/>
      <c r="E466" s="2"/>
      <c r="F466" s="3"/>
      <c r="G466" s="3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3"/>
      <c r="E467" s="2"/>
      <c r="F467" s="3"/>
      <c r="G467" s="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3"/>
      <c r="E468" s="2"/>
      <c r="F468" s="3"/>
      <c r="G468" s="3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3"/>
      <c r="E469" s="2"/>
      <c r="F469" s="3"/>
      <c r="G469" s="3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3"/>
      <c r="E470" s="2"/>
      <c r="F470" s="3"/>
      <c r="G470" s="3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3"/>
      <c r="E471" s="2"/>
      <c r="F471" s="3"/>
      <c r="G471" s="3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3"/>
      <c r="E472" s="2"/>
      <c r="F472" s="3"/>
      <c r="G472" s="3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3"/>
      <c r="E473" s="2"/>
      <c r="F473" s="3"/>
      <c r="G473" s="3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3"/>
      <c r="E474" s="2"/>
      <c r="F474" s="3"/>
      <c r="G474" s="3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3"/>
      <c r="E475" s="2"/>
      <c r="F475" s="3"/>
      <c r="G475" s="3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3"/>
      <c r="E476" s="2"/>
      <c r="F476" s="3"/>
      <c r="G476" s="3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3"/>
      <c r="E477" s="2"/>
      <c r="F477" s="3"/>
      <c r="G477" s="3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3"/>
      <c r="E478" s="2"/>
      <c r="F478" s="3"/>
      <c r="G478" s="3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3"/>
      <c r="E479" s="2"/>
      <c r="F479" s="3"/>
      <c r="G479" s="3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3"/>
      <c r="E480" s="2"/>
      <c r="F480" s="3"/>
      <c r="G480" s="3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3"/>
      <c r="E481" s="2"/>
      <c r="F481" s="3"/>
      <c r="G481" s="3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3"/>
      <c r="E482" s="2"/>
      <c r="F482" s="3"/>
      <c r="G482" s="3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3"/>
      <c r="E483" s="2"/>
      <c r="F483" s="3"/>
      <c r="G483" s="3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3"/>
      <c r="E484" s="2"/>
      <c r="F484" s="3"/>
      <c r="G484" s="3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3"/>
      <c r="E485" s="2"/>
      <c r="F485" s="3"/>
      <c r="G485" s="3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3"/>
      <c r="E486" s="2"/>
      <c r="F486" s="3"/>
      <c r="G486" s="3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3"/>
      <c r="E487" s="2"/>
      <c r="F487" s="3"/>
      <c r="G487" s="3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3"/>
      <c r="E488" s="2"/>
      <c r="F488" s="3"/>
      <c r="G488" s="3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3"/>
      <c r="E489" s="2"/>
      <c r="F489" s="3"/>
      <c r="G489" s="3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3"/>
      <c r="E490" s="2"/>
      <c r="F490" s="3"/>
      <c r="G490" s="3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3"/>
      <c r="E491" s="2"/>
      <c r="F491" s="3"/>
      <c r="G491" s="3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3"/>
      <c r="E492" s="2"/>
      <c r="F492" s="3"/>
      <c r="G492" s="3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3"/>
      <c r="E493" s="2"/>
      <c r="F493" s="3"/>
      <c r="G493" s="3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3"/>
      <c r="E494" s="2"/>
      <c r="F494" s="3"/>
      <c r="G494" s="3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3"/>
      <c r="E495" s="2"/>
      <c r="F495" s="3"/>
      <c r="G495" s="3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3"/>
      <c r="E496" s="2"/>
      <c r="F496" s="3"/>
      <c r="G496" s="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3"/>
      <c r="E497" s="2"/>
      <c r="F497" s="3"/>
      <c r="G497" s="3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3"/>
      <c r="E498" s="2"/>
      <c r="F498" s="3"/>
      <c r="G498" s="3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3"/>
      <c r="E499" s="2"/>
      <c r="F499" s="3"/>
      <c r="G499" s="3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3"/>
      <c r="E500" s="2"/>
      <c r="F500" s="3"/>
      <c r="G500" s="3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3"/>
      <c r="E501" s="2"/>
      <c r="F501" s="3"/>
      <c r="G501" s="3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3"/>
      <c r="E502" s="2"/>
      <c r="F502" s="3"/>
      <c r="G502" s="3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3"/>
      <c r="E503" s="2"/>
      <c r="F503" s="3"/>
      <c r="G503" s="3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3"/>
      <c r="E504" s="2"/>
      <c r="F504" s="3"/>
      <c r="G504" s="3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3"/>
      <c r="E505" s="2"/>
      <c r="F505" s="3"/>
      <c r="G505" s="3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3"/>
      <c r="E506" s="2"/>
      <c r="F506" s="3"/>
      <c r="G506" s="3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3"/>
      <c r="E507" s="2"/>
      <c r="F507" s="3"/>
      <c r="G507" s="3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3"/>
      <c r="E508" s="2"/>
      <c r="F508" s="3"/>
      <c r="G508" s="3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3"/>
      <c r="E509" s="2"/>
      <c r="F509" s="3"/>
      <c r="G509" s="3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3"/>
      <c r="E510" s="2"/>
      <c r="F510" s="3"/>
      <c r="G510" s="3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3"/>
      <c r="E511" s="2"/>
      <c r="F511" s="3"/>
      <c r="G511" s="3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3"/>
      <c r="E512" s="2"/>
      <c r="F512" s="3"/>
      <c r="G512" s="3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3"/>
      <c r="E513" s="2"/>
      <c r="F513" s="3"/>
      <c r="G513" s="3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3"/>
      <c r="E514" s="2"/>
      <c r="F514" s="3"/>
      <c r="G514" s="3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3"/>
      <c r="E515" s="2"/>
      <c r="F515" s="3"/>
      <c r="G515" s="3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3"/>
      <c r="E516" s="2"/>
      <c r="F516" s="3"/>
      <c r="G516" s="3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3"/>
      <c r="E517" s="2"/>
      <c r="F517" s="3"/>
      <c r="G517" s="3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3"/>
      <c r="E518" s="2"/>
      <c r="F518" s="3"/>
      <c r="G518" s="3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3"/>
      <c r="E519" s="2"/>
      <c r="F519" s="3"/>
      <c r="G519" s="3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3"/>
      <c r="E520" s="2"/>
      <c r="F520" s="3"/>
      <c r="G520" s="3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3"/>
      <c r="E521" s="2"/>
      <c r="F521" s="3"/>
      <c r="G521" s="3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3"/>
      <c r="E522" s="2"/>
      <c r="F522" s="3"/>
      <c r="G522" s="3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3"/>
      <c r="E523" s="2"/>
      <c r="F523" s="3"/>
      <c r="G523" s="3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3"/>
      <c r="E524" s="2"/>
      <c r="F524" s="3"/>
      <c r="G524" s="3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3"/>
      <c r="E525" s="2"/>
      <c r="F525" s="3"/>
      <c r="G525" s="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3"/>
      <c r="E526" s="2"/>
      <c r="F526" s="3"/>
      <c r="G526" s="3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3"/>
      <c r="E527" s="2"/>
      <c r="F527" s="3"/>
      <c r="G527" s="3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3"/>
      <c r="E528" s="2"/>
      <c r="F528" s="3"/>
      <c r="G528" s="3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3"/>
      <c r="E529" s="2"/>
      <c r="F529" s="3"/>
      <c r="G529" s="3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3"/>
      <c r="E530" s="2"/>
      <c r="F530" s="3"/>
      <c r="G530" s="3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3"/>
      <c r="E531" s="2"/>
      <c r="F531" s="3"/>
      <c r="G531" s="3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3"/>
      <c r="E532" s="2"/>
      <c r="F532" s="3"/>
      <c r="G532" s="3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3"/>
      <c r="E533" s="2"/>
      <c r="F533" s="3"/>
      <c r="G533" s="3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3"/>
      <c r="E534" s="2"/>
      <c r="F534" s="3"/>
      <c r="G534" s="3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3"/>
      <c r="E535" s="2"/>
      <c r="F535" s="3"/>
      <c r="G535" s="3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3"/>
      <c r="E536" s="2"/>
      <c r="F536" s="3"/>
      <c r="G536" s="3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3"/>
      <c r="E537" s="2"/>
      <c r="F537" s="3"/>
      <c r="G537" s="3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3"/>
      <c r="E538" s="2"/>
      <c r="F538" s="3"/>
      <c r="G538" s="3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3"/>
      <c r="E539" s="2"/>
      <c r="F539" s="3"/>
      <c r="G539" s="3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3"/>
      <c r="E540" s="2"/>
      <c r="F540" s="3"/>
      <c r="G540" s="3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3"/>
      <c r="E541" s="2"/>
      <c r="F541" s="3"/>
      <c r="G541" s="3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3"/>
      <c r="E542" s="2"/>
      <c r="F542" s="3"/>
      <c r="G542" s="3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3"/>
      <c r="E543" s="2"/>
      <c r="F543" s="3"/>
      <c r="G543" s="3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3"/>
      <c r="E544" s="2"/>
      <c r="F544" s="3"/>
      <c r="G544" s="3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3"/>
      <c r="E545" s="2"/>
      <c r="F545" s="3"/>
      <c r="G545" s="3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3"/>
      <c r="E546" s="2"/>
      <c r="F546" s="3"/>
      <c r="G546" s="3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3"/>
      <c r="E547" s="2"/>
      <c r="F547" s="3"/>
      <c r="G547" s="3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3"/>
      <c r="E548" s="2"/>
      <c r="F548" s="3"/>
      <c r="G548" s="3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3"/>
      <c r="E549" s="2"/>
      <c r="F549" s="3"/>
      <c r="G549" s="3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3"/>
      <c r="E550" s="2"/>
      <c r="F550" s="3"/>
      <c r="G550" s="3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3"/>
      <c r="E551" s="2"/>
      <c r="F551" s="3"/>
      <c r="G551" s="3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3"/>
      <c r="E552" s="2"/>
      <c r="F552" s="3"/>
      <c r="G552" s="3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3"/>
      <c r="E553" s="2"/>
      <c r="F553" s="3"/>
      <c r="G553" s="3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3"/>
      <c r="E554" s="2"/>
      <c r="F554" s="3"/>
      <c r="G554" s="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3"/>
      <c r="E555" s="2"/>
      <c r="F555" s="3"/>
      <c r="G555" s="3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3"/>
      <c r="E556" s="2"/>
      <c r="F556" s="3"/>
      <c r="G556" s="3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3"/>
      <c r="E557" s="2"/>
      <c r="F557" s="3"/>
      <c r="G557" s="3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3"/>
      <c r="E558" s="2"/>
      <c r="F558" s="3"/>
      <c r="G558" s="3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3"/>
      <c r="E559" s="2"/>
      <c r="F559" s="3"/>
      <c r="G559" s="3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3"/>
      <c r="E560" s="2"/>
      <c r="F560" s="3"/>
      <c r="G560" s="3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3"/>
      <c r="E561" s="2"/>
      <c r="F561" s="3"/>
      <c r="G561" s="3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3"/>
      <c r="E562" s="2"/>
      <c r="F562" s="3"/>
      <c r="G562" s="3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3"/>
      <c r="E563" s="2"/>
      <c r="F563" s="3"/>
      <c r="G563" s="3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3"/>
      <c r="E564" s="2"/>
      <c r="F564" s="3"/>
      <c r="G564" s="3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3"/>
      <c r="E565" s="2"/>
      <c r="F565" s="3"/>
      <c r="G565" s="3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3"/>
      <c r="E566" s="2"/>
      <c r="F566" s="3"/>
      <c r="G566" s="3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3"/>
      <c r="E567" s="2"/>
      <c r="F567" s="3"/>
      <c r="G567" s="3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3"/>
      <c r="E568" s="2"/>
      <c r="F568" s="3"/>
      <c r="G568" s="3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3"/>
      <c r="E569" s="2"/>
      <c r="F569" s="3"/>
      <c r="G569" s="3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3"/>
      <c r="E570" s="2"/>
      <c r="F570" s="3"/>
      <c r="G570" s="3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3"/>
      <c r="E571" s="2"/>
      <c r="F571" s="3"/>
      <c r="G571" s="3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3"/>
      <c r="E572" s="2"/>
      <c r="F572" s="3"/>
      <c r="G572" s="3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3"/>
      <c r="E573" s="2"/>
      <c r="F573" s="3"/>
      <c r="G573" s="3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3"/>
      <c r="E574" s="2"/>
      <c r="F574" s="3"/>
      <c r="G574" s="3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3"/>
      <c r="E575" s="2"/>
      <c r="F575" s="3"/>
      <c r="G575" s="3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3"/>
      <c r="E576" s="2"/>
      <c r="F576" s="3"/>
      <c r="G576" s="3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3"/>
      <c r="E577" s="2"/>
      <c r="F577" s="3"/>
      <c r="G577" s="3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3"/>
      <c r="E578" s="2"/>
      <c r="F578" s="3"/>
      <c r="G578" s="3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3"/>
      <c r="E579" s="2"/>
      <c r="F579" s="3"/>
      <c r="G579" s="3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3"/>
      <c r="E580" s="2"/>
      <c r="F580" s="3"/>
      <c r="G580" s="3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3"/>
      <c r="E581" s="2"/>
      <c r="F581" s="3"/>
      <c r="G581" s="3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3"/>
      <c r="E582" s="2"/>
      <c r="F582" s="3"/>
      <c r="G582" s="3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3"/>
      <c r="E583" s="2"/>
      <c r="F583" s="3"/>
      <c r="G583" s="3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3"/>
      <c r="E584" s="2"/>
      <c r="F584" s="3"/>
      <c r="G584" s="3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3"/>
      <c r="E585" s="2"/>
      <c r="F585" s="3"/>
      <c r="G585" s="3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3"/>
      <c r="E586" s="2"/>
      <c r="F586" s="3"/>
      <c r="G586" s="3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3"/>
      <c r="E587" s="2"/>
      <c r="F587" s="3"/>
      <c r="G587" s="3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3"/>
      <c r="E588" s="2"/>
      <c r="F588" s="3"/>
      <c r="G588" s="3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3"/>
      <c r="E589" s="2"/>
      <c r="F589" s="3"/>
      <c r="G589" s="3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3"/>
      <c r="E590" s="2"/>
      <c r="F590" s="3"/>
      <c r="G590" s="3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3"/>
      <c r="E591" s="2"/>
      <c r="F591" s="3"/>
      <c r="G591" s="3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3"/>
      <c r="E592" s="2"/>
      <c r="F592" s="3"/>
      <c r="G592" s="3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3"/>
      <c r="E593" s="2"/>
      <c r="F593" s="3"/>
      <c r="G593" s="3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3"/>
      <c r="E594" s="2"/>
      <c r="F594" s="3"/>
      <c r="G594" s="3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3"/>
      <c r="E595" s="2"/>
      <c r="F595" s="3"/>
      <c r="G595" s="3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3"/>
      <c r="E596" s="2"/>
      <c r="F596" s="3"/>
      <c r="G596" s="3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3"/>
      <c r="E597" s="2"/>
      <c r="F597" s="3"/>
      <c r="G597" s="3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3"/>
      <c r="E598" s="2"/>
      <c r="F598" s="3"/>
      <c r="G598" s="3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3"/>
      <c r="E599" s="2"/>
      <c r="F599" s="3"/>
      <c r="G599" s="3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3"/>
      <c r="E600" s="2"/>
      <c r="F600" s="3"/>
      <c r="G600" s="3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3"/>
      <c r="E601" s="2"/>
      <c r="F601" s="3"/>
      <c r="G601" s="3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3"/>
      <c r="E602" s="2"/>
      <c r="F602" s="3"/>
      <c r="G602" s="3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3"/>
      <c r="E603" s="2"/>
      <c r="F603" s="3"/>
      <c r="G603" s="3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3"/>
      <c r="E604" s="2"/>
      <c r="F604" s="3"/>
      <c r="G604" s="3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3"/>
      <c r="E605" s="2"/>
      <c r="F605" s="3"/>
      <c r="G605" s="3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3"/>
      <c r="E606" s="2"/>
      <c r="F606" s="3"/>
      <c r="G606" s="3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3"/>
      <c r="E607" s="2"/>
      <c r="F607" s="3"/>
      <c r="G607" s="3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3"/>
      <c r="E608" s="2"/>
      <c r="F608" s="3"/>
      <c r="G608" s="3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3"/>
      <c r="E609" s="2"/>
      <c r="F609" s="3"/>
      <c r="G609" s="3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3"/>
      <c r="E610" s="2"/>
      <c r="F610" s="3"/>
      <c r="G610" s="3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3"/>
      <c r="E611" s="2"/>
      <c r="F611" s="3"/>
      <c r="G611" s="3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3"/>
      <c r="E612" s="2"/>
      <c r="F612" s="3"/>
      <c r="G612" s="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3"/>
      <c r="E613" s="2"/>
      <c r="F613" s="3"/>
      <c r="G613" s="3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3"/>
      <c r="E614" s="2"/>
      <c r="F614" s="3"/>
      <c r="G614" s="3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3"/>
      <c r="E615" s="2"/>
      <c r="F615" s="3"/>
      <c r="G615" s="3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3"/>
      <c r="E616" s="2"/>
      <c r="F616" s="3"/>
      <c r="G616" s="3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3"/>
      <c r="E617" s="2"/>
      <c r="F617" s="3"/>
      <c r="G617" s="3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3"/>
      <c r="E618" s="2"/>
      <c r="F618" s="3"/>
      <c r="G618" s="3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3"/>
      <c r="E619" s="2"/>
      <c r="F619" s="3"/>
      <c r="G619" s="3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3"/>
      <c r="E620" s="2"/>
      <c r="F620" s="3"/>
      <c r="G620" s="3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3"/>
      <c r="E621" s="2"/>
      <c r="F621" s="3"/>
      <c r="G621" s="3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3"/>
      <c r="E622" s="2"/>
      <c r="F622" s="3"/>
      <c r="G622" s="3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3"/>
      <c r="E623" s="2"/>
      <c r="F623" s="3"/>
      <c r="G623" s="3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3"/>
      <c r="E624" s="2"/>
      <c r="F624" s="3"/>
      <c r="G624" s="3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3"/>
      <c r="E625" s="2"/>
      <c r="F625" s="3"/>
      <c r="G625" s="3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3"/>
      <c r="E626" s="2"/>
      <c r="F626" s="3"/>
      <c r="G626" s="3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3"/>
      <c r="E627" s="2"/>
      <c r="F627" s="3"/>
      <c r="G627" s="3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3"/>
      <c r="E628" s="2"/>
      <c r="F628" s="3"/>
      <c r="G628" s="3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3"/>
      <c r="E629" s="2"/>
      <c r="F629" s="3"/>
      <c r="G629" s="3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3"/>
      <c r="E630" s="2"/>
      <c r="F630" s="3"/>
      <c r="G630" s="3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3"/>
      <c r="E631" s="2"/>
      <c r="F631" s="3"/>
      <c r="G631" s="3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3"/>
      <c r="E632" s="2"/>
      <c r="F632" s="3"/>
      <c r="G632" s="3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3"/>
      <c r="E633" s="2"/>
      <c r="F633" s="3"/>
      <c r="G633" s="3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3"/>
      <c r="E634" s="2"/>
      <c r="F634" s="3"/>
      <c r="G634" s="3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3"/>
      <c r="E635" s="2"/>
      <c r="F635" s="3"/>
      <c r="G635" s="3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3"/>
      <c r="E636" s="2"/>
      <c r="F636" s="3"/>
      <c r="G636" s="3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3"/>
      <c r="E637" s="2"/>
      <c r="F637" s="3"/>
      <c r="G637" s="3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3"/>
      <c r="E638" s="2"/>
      <c r="F638" s="3"/>
      <c r="G638" s="3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3"/>
      <c r="E639" s="2"/>
      <c r="F639" s="3"/>
      <c r="G639" s="3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3"/>
      <c r="E640" s="2"/>
      <c r="F640" s="3"/>
      <c r="G640" s="3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3"/>
      <c r="E641" s="2"/>
      <c r="F641" s="3"/>
      <c r="G641" s="3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3"/>
      <c r="E642" s="2"/>
      <c r="F642" s="3"/>
      <c r="G642" s="3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3"/>
      <c r="E643" s="2"/>
      <c r="F643" s="3"/>
      <c r="G643" s="3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3"/>
      <c r="E644" s="2"/>
      <c r="F644" s="3"/>
      <c r="G644" s="3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3"/>
      <c r="E645" s="2"/>
      <c r="F645" s="3"/>
      <c r="G645" s="3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3"/>
      <c r="E646" s="2"/>
      <c r="F646" s="3"/>
      <c r="G646" s="3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3"/>
      <c r="E647" s="2"/>
      <c r="F647" s="3"/>
      <c r="G647" s="3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3"/>
      <c r="E648" s="2"/>
      <c r="F648" s="3"/>
      <c r="G648" s="3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3"/>
      <c r="E649" s="2"/>
      <c r="F649" s="3"/>
      <c r="G649" s="3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3"/>
      <c r="E650" s="2"/>
      <c r="F650" s="3"/>
      <c r="G650" s="3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3"/>
      <c r="E651" s="2"/>
      <c r="F651" s="3"/>
      <c r="G651" s="3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3"/>
      <c r="E652" s="2"/>
      <c r="F652" s="3"/>
      <c r="G652" s="3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3"/>
      <c r="E653" s="2"/>
      <c r="F653" s="3"/>
      <c r="G653" s="3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3"/>
      <c r="E654" s="2"/>
      <c r="F654" s="3"/>
      <c r="G654" s="3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3"/>
      <c r="E655" s="2"/>
      <c r="F655" s="3"/>
      <c r="G655" s="3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3"/>
      <c r="E656" s="2"/>
      <c r="F656" s="3"/>
      <c r="G656" s="3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3"/>
      <c r="E657" s="2"/>
      <c r="F657" s="3"/>
      <c r="G657" s="3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3"/>
      <c r="E658" s="2"/>
      <c r="F658" s="3"/>
      <c r="G658" s="3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3"/>
      <c r="E659" s="2"/>
      <c r="F659" s="3"/>
      <c r="G659" s="3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3"/>
      <c r="E660" s="2"/>
      <c r="F660" s="3"/>
      <c r="G660" s="3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3"/>
      <c r="E661" s="2"/>
      <c r="F661" s="3"/>
      <c r="G661" s="3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3"/>
      <c r="E662" s="2"/>
      <c r="F662" s="3"/>
      <c r="G662" s="3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3"/>
      <c r="E663" s="2"/>
      <c r="F663" s="3"/>
      <c r="G663" s="3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3"/>
      <c r="E664" s="2"/>
      <c r="F664" s="3"/>
      <c r="G664" s="3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3"/>
      <c r="E665" s="2"/>
      <c r="F665" s="3"/>
      <c r="G665" s="3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3"/>
      <c r="E666" s="2"/>
      <c r="F666" s="3"/>
      <c r="G666" s="3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3"/>
      <c r="E667" s="2"/>
      <c r="F667" s="3"/>
      <c r="G667" s="3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3"/>
      <c r="E668" s="2"/>
      <c r="F668" s="3"/>
      <c r="G668" s="3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3"/>
      <c r="E669" s="2"/>
      <c r="F669" s="3"/>
      <c r="G669" s="3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3"/>
      <c r="E670" s="2"/>
      <c r="F670" s="3"/>
      <c r="G670" s="3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3"/>
      <c r="E671" s="2"/>
      <c r="F671" s="3"/>
      <c r="G671" s="3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3"/>
      <c r="E672" s="2"/>
      <c r="F672" s="3"/>
      <c r="G672" s="3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3"/>
      <c r="E673" s="2"/>
      <c r="F673" s="3"/>
      <c r="G673" s="3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3"/>
      <c r="E674" s="2"/>
      <c r="F674" s="3"/>
      <c r="G674" s="3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3"/>
      <c r="E675" s="2"/>
      <c r="F675" s="3"/>
      <c r="G675" s="3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3"/>
      <c r="E676" s="2"/>
      <c r="F676" s="3"/>
      <c r="G676" s="3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3"/>
      <c r="E677" s="2"/>
      <c r="F677" s="3"/>
      <c r="G677" s="3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3"/>
      <c r="E678" s="2"/>
      <c r="F678" s="3"/>
      <c r="G678" s="3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3"/>
      <c r="E679" s="2"/>
      <c r="F679" s="3"/>
      <c r="G679" s="3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3"/>
      <c r="E680" s="2"/>
      <c r="F680" s="3"/>
      <c r="G680" s="3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3"/>
      <c r="E681" s="2"/>
      <c r="F681" s="3"/>
      <c r="G681" s="3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3"/>
      <c r="E682" s="2"/>
      <c r="F682" s="3"/>
      <c r="G682" s="3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3"/>
      <c r="E683" s="2"/>
      <c r="F683" s="3"/>
      <c r="G683" s="3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3"/>
      <c r="E684" s="2"/>
      <c r="F684" s="3"/>
      <c r="G684" s="3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3"/>
      <c r="E685" s="2"/>
      <c r="F685" s="3"/>
      <c r="G685" s="3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3"/>
      <c r="E686" s="2"/>
      <c r="F686" s="3"/>
      <c r="G686" s="3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3"/>
      <c r="E687" s="2"/>
      <c r="F687" s="3"/>
      <c r="G687" s="3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3"/>
      <c r="E688" s="2"/>
      <c r="F688" s="3"/>
      <c r="G688" s="3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3"/>
      <c r="E689" s="2"/>
      <c r="F689" s="3"/>
      <c r="G689" s="3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3"/>
      <c r="E690" s="2"/>
      <c r="F690" s="3"/>
      <c r="G690" s="3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3"/>
      <c r="E691" s="2"/>
      <c r="F691" s="3"/>
      <c r="G691" s="3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3"/>
      <c r="E692" s="2"/>
      <c r="F692" s="3"/>
      <c r="G692" s="3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3"/>
      <c r="E693" s="2"/>
      <c r="F693" s="3"/>
      <c r="G693" s="3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3"/>
      <c r="E694" s="2"/>
      <c r="F694" s="3"/>
      <c r="G694" s="3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3"/>
      <c r="E695" s="2"/>
      <c r="F695" s="3"/>
      <c r="G695" s="3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3"/>
      <c r="E696" s="2"/>
      <c r="F696" s="3"/>
      <c r="G696" s="3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3"/>
      <c r="E697" s="2"/>
      <c r="F697" s="3"/>
      <c r="G697" s="3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3"/>
      <c r="E698" s="2"/>
      <c r="F698" s="3"/>
      <c r="G698" s="3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3"/>
      <c r="E699" s="2"/>
      <c r="F699" s="3"/>
      <c r="G699" s="3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3"/>
      <c r="E700" s="2"/>
      <c r="F700" s="3"/>
      <c r="G700" s="3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3"/>
      <c r="E701" s="2"/>
      <c r="F701" s="3"/>
      <c r="G701" s="3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3"/>
      <c r="E702" s="2"/>
      <c r="F702" s="3"/>
      <c r="G702" s="3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3"/>
      <c r="E703" s="2"/>
      <c r="F703" s="3"/>
      <c r="G703" s="3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3"/>
      <c r="E704" s="2"/>
      <c r="F704" s="3"/>
      <c r="G704" s="3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3"/>
      <c r="E705" s="2"/>
      <c r="F705" s="3"/>
      <c r="G705" s="3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3"/>
      <c r="E706" s="2"/>
      <c r="F706" s="3"/>
      <c r="G706" s="3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3"/>
      <c r="E707" s="2"/>
      <c r="F707" s="3"/>
      <c r="G707" s="3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3"/>
      <c r="E708" s="2"/>
      <c r="F708" s="3"/>
      <c r="G708" s="3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3"/>
      <c r="E709" s="2"/>
      <c r="F709" s="3"/>
      <c r="G709" s="3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3"/>
      <c r="E710" s="2"/>
      <c r="F710" s="3"/>
      <c r="G710" s="3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3"/>
      <c r="E711" s="2"/>
      <c r="F711" s="3"/>
      <c r="G711" s="3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3"/>
      <c r="E712" s="2"/>
      <c r="F712" s="3"/>
      <c r="G712" s="3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3"/>
      <c r="E713" s="2"/>
      <c r="F713" s="3"/>
      <c r="G713" s="3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3"/>
      <c r="E714" s="2"/>
      <c r="F714" s="3"/>
      <c r="G714" s="3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3"/>
      <c r="E715" s="2"/>
      <c r="F715" s="3"/>
      <c r="G715" s="3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3"/>
      <c r="E716" s="2"/>
      <c r="F716" s="3"/>
      <c r="G716" s="3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3"/>
      <c r="E717" s="2"/>
      <c r="F717" s="3"/>
      <c r="G717" s="3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3"/>
      <c r="E718" s="2"/>
      <c r="F718" s="3"/>
      <c r="G718" s="3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3"/>
      <c r="E719" s="2"/>
      <c r="F719" s="3"/>
      <c r="G719" s="3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3"/>
      <c r="E720" s="2"/>
      <c r="F720" s="3"/>
      <c r="G720" s="3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3"/>
      <c r="E721" s="2"/>
      <c r="F721" s="3"/>
      <c r="G721" s="3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3"/>
      <c r="E722" s="2"/>
      <c r="F722" s="3"/>
      <c r="G722" s="3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3"/>
      <c r="E723" s="2"/>
      <c r="F723" s="3"/>
      <c r="G723" s="3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3"/>
      <c r="E724" s="2"/>
      <c r="F724" s="3"/>
      <c r="G724" s="3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3"/>
      <c r="E725" s="2"/>
      <c r="F725" s="3"/>
      <c r="G725" s="3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3"/>
      <c r="E726" s="2"/>
      <c r="F726" s="3"/>
      <c r="G726" s="3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3"/>
      <c r="E727" s="2"/>
      <c r="F727" s="3"/>
      <c r="G727" s="3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3"/>
      <c r="E728" s="2"/>
      <c r="F728" s="3"/>
      <c r="G728" s="3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3"/>
      <c r="E729" s="2"/>
      <c r="F729" s="3"/>
      <c r="G729" s="3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3"/>
      <c r="E730" s="2"/>
      <c r="F730" s="3"/>
      <c r="G730" s="3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3"/>
      <c r="E731" s="2"/>
      <c r="F731" s="3"/>
      <c r="G731" s="3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3"/>
      <c r="E732" s="2"/>
      <c r="F732" s="3"/>
      <c r="G732" s="3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3"/>
      <c r="E733" s="2"/>
      <c r="F733" s="3"/>
      <c r="G733" s="3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3"/>
      <c r="E734" s="2"/>
      <c r="F734" s="3"/>
      <c r="G734" s="3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3"/>
      <c r="E735" s="2"/>
      <c r="F735" s="3"/>
      <c r="G735" s="3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3"/>
      <c r="E736" s="2"/>
      <c r="F736" s="3"/>
      <c r="G736" s="3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3"/>
      <c r="E737" s="2"/>
      <c r="F737" s="3"/>
      <c r="G737" s="3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3"/>
      <c r="E738" s="2"/>
      <c r="F738" s="3"/>
      <c r="G738" s="3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3"/>
      <c r="E739" s="2"/>
      <c r="F739" s="3"/>
      <c r="G739" s="3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3"/>
      <c r="E740" s="2"/>
      <c r="F740" s="3"/>
      <c r="G740" s="3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3"/>
      <c r="E741" s="2"/>
      <c r="F741" s="3"/>
      <c r="G741" s="3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3"/>
      <c r="E742" s="2"/>
      <c r="F742" s="3"/>
      <c r="G742" s="3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3"/>
      <c r="E743" s="2"/>
      <c r="F743" s="3"/>
      <c r="G743" s="3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3"/>
      <c r="E744" s="2"/>
      <c r="F744" s="3"/>
      <c r="G744" s="3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3"/>
      <c r="E745" s="2"/>
      <c r="F745" s="3"/>
      <c r="G745" s="3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3"/>
      <c r="E746" s="2"/>
      <c r="F746" s="3"/>
      <c r="G746" s="3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3"/>
      <c r="E747" s="2"/>
      <c r="F747" s="3"/>
      <c r="G747" s="3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3"/>
      <c r="E748" s="2"/>
      <c r="F748" s="3"/>
      <c r="G748" s="3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3"/>
      <c r="E749" s="2"/>
      <c r="F749" s="3"/>
      <c r="G749" s="3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3"/>
      <c r="E750" s="2"/>
      <c r="F750" s="3"/>
      <c r="G750" s="3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3"/>
      <c r="E751" s="2"/>
      <c r="F751" s="3"/>
      <c r="G751" s="3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3"/>
      <c r="E752" s="2"/>
      <c r="F752" s="3"/>
      <c r="G752" s="3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3"/>
      <c r="E753" s="2"/>
      <c r="F753" s="3"/>
      <c r="G753" s="3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3"/>
      <c r="E754" s="2"/>
      <c r="F754" s="3"/>
      <c r="G754" s="3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3"/>
      <c r="E755" s="2"/>
      <c r="F755" s="3"/>
      <c r="G755" s="3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3"/>
      <c r="E756" s="2"/>
      <c r="F756" s="3"/>
      <c r="G756" s="3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3"/>
      <c r="E757" s="2"/>
      <c r="F757" s="3"/>
      <c r="G757" s="3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3"/>
      <c r="E758" s="2"/>
      <c r="F758" s="3"/>
      <c r="G758" s="3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3"/>
      <c r="E759" s="2"/>
      <c r="F759" s="3"/>
      <c r="G759" s="3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3"/>
      <c r="E760" s="2"/>
      <c r="F760" s="3"/>
      <c r="G760" s="3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3"/>
      <c r="E761" s="2"/>
      <c r="F761" s="3"/>
      <c r="G761" s="3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3"/>
      <c r="E762" s="2"/>
      <c r="F762" s="3"/>
      <c r="G762" s="3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3"/>
      <c r="E763" s="2"/>
      <c r="F763" s="3"/>
      <c r="G763" s="3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3"/>
      <c r="E764" s="2"/>
      <c r="F764" s="3"/>
      <c r="G764" s="3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3"/>
      <c r="E765" s="2"/>
      <c r="F765" s="3"/>
      <c r="G765" s="3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3"/>
      <c r="E766" s="2"/>
      <c r="F766" s="3"/>
      <c r="G766" s="3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3"/>
      <c r="E767" s="2"/>
      <c r="F767" s="3"/>
      <c r="G767" s="3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3"/>
      <c r="E768" s="2"/>
      <c r="F768" s="3"/>
      <c r="G768" s="3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3"/>
      <c r="E769" s="2"/>
      <c r="F769" s="3"/>
      <c r="G769" s="3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3"/>
      <c r="E770" s="2"/>
      <c r="F770" s="3"/>
      <c r="G770" s="3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3"/>
      <c r="E771" s="2"/>
      <c r="F771" s="3"/>
      <c r="G771" s="3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3"/>
      <c r="E772" s="2"/>
      <c r="F772" s="3"/>
      <c r="G772" s="3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3"/>
      <c r="E773" s="2"/>
      <c r="F773" s="3"/>
      <c r="G773" s="3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3"/>
      <c r="E774" s="2"/>
      <c r="F774" s="3"/>
      <c r="G774" s="3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3"/>
      <c r="E775" s="2"/>
      <c r="F775" s="3"/>
      <c r="G775" s="3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3"/>
      <c r="E776" s="2"/>
      <c r="F776" s="3"/>
      <c r="G776" s="3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3"/>
      <c r="E777" s="2"/>
      <c r="F777" s="3"/>
      <c r="G777" s="3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3"/>
      <c r="E778" s="2"/>
      <c r="F778" s="3"/>
      <c r="G778" s="3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3"/>
      <c r="E779" s="2"/>
      <c r="F779" s="3"/>
      <c r="G779" s="3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3"/>
      <c r="E780" s="2"/>
      <c r="F780" s="3"/>
      <c r="G780" s="3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3"/>
      <c r="E781" s="2"/>
      <c r="F781" s="3"/>
      <c r="G781" s="3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3"/>
      <c r="E782" s="2"/>
      <c r="F782" s="3"/>
      <c r="G782" s="3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3"/>
      <c r="E783" s="2"/>
      <c r="F783" s="3"/>
      <c r="G783" s="3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3"/>
      <c r="E784" s="2"/>
      <c r="F784" s="3"/>
      <c r="G784" s="3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3"/>
      <c r="E785" s="2"/>
      <c r="F785" s="3"/>
      <c r="G785" s="3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3"/>
      <c r="E786" s="2"/>
      <c r="F786" s="3"/>
      <c r="G786" s="3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3"/>
      <c r="E787" s="2"/>
      <c r="F787" s="3"/>
      <c r="G787" s="3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3"/>
      <c r="E788" s="2"/>
      <c r="F788" s="3"/>
      <c r="G788" s="3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3"/>
      <c r="E789" s="2"/>
      <c r="F789" s="3"/>
      <c r="G789" s="3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3"/>
      <c r="E790" s="2"/>
      <c r="F790" s="3"/>
      <c r="G790" s="3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3"/>
      <c r="E791" s="2"/>
      <c r="F791" s="3"/>
      <c r="G791" s="3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3"/>
      <c r="E792" s="2"/>
      <c r="F792" s="3"/>
      <c r="G792" s="3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3"/>
      <c r="E793" s="2"/>
      <c r="F793" s="3"/>
      <c r="G793" s="3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3"/>
      <c r="E794" s="2"/>
      <c r="F794" s="3"/>
      <c r="G794" s="3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3"/>
      <c r="E795" s="2"/>
      <c r="F795" s="3"/>
      <c r="G795" s="3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3"/>
      <c r="E796" s="2"/>
      <c r="F796" s="3"/>
      <c r="G796" s="3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3"/>
      <c r="E797" s="2"/>
      <c r="F797" s="3"/>
      <c r="G797" s="3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3"/>
      <c r="E798" s="2"/>
      <c r="F798" s="3"/>
      <c r="G798" s="3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3"/>
      <c r="E799" s="2"/>
      <c r="F799" s="3"/>
      <c r="G799" s="3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3"/>
      <c r="E800" s="2"/>
      <c r="F800" s="3"/>
      <c r="G800" s="3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3"/>
      <c r="E801" s="2"/>
      <c r="F801" s="3"/>
      <c r="G801" s="3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3"/>
      <c r="E802" s="2"/>
      <c r="F802" s="3"/>
      <c r="G802" s="3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3"/>
      <c r="E803" s="2"/>
      <c r="F803" s="3"/>
      <c r="G803" s="3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3"/>
      <c r="E804" s="2"/>
      <c r="F804" s="3"/>
      <c r="G804" s="3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3"/>
      <c r="E805" s="2"/>
      <c r="F805" s="3"/>
      <c r="G805" s="3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3"/>
      <c r="E806" s="2"/>
      <c r="F806" s="3"/>
      <c r="G806" s="3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3"/>
      <c r="E807" s="2"/>
      <c r="F807" s="3"/>
      <c r="G807" s="3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3"/>
      <c r="E808" s="2"/>
      <c r="F808" s="3"/>
      <c r="G808" s="3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3"/>
      <c r="E809" s="2"/>
      <c r="F809" s="3"/>
      <c r="G809" s="3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3"/>
      <c r="E810" s="2"/>
      <c r="F810" s="3"/>
      <c r="G810" s="3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3"/>
      <c r="E811" s="2"/>
      <c r="F811" s="3"/>
      <c r="G811" s="3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3"/>
      <c r="E812" s="2"/>
      <c r="F812" s="3"/>
      <c r="G812" s="3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3"/>
      <c r="E813" s="2"/>
      <c r="F813" s="3"/>
      <c r="G813" s="3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3"/>
      <c r="E814" s="2"/>
      <c r="F814" s="3"/>
      <c r="G814" s="3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3"/>
      <c r="E815" s="2"/>
      <c r="F815" s="3"/>
      <c r="G815" s="3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3"/>
      <c r="E816" s="2"/>
      <c r="F816" s="3"/>
      <c r="G816" s="3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3"/>
      <c r="E817" s="2"/>
      <c r="F817" s="3"/>
      <c r="G817" s="3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3"/>
      <c r="E818" s="2"/>
      <c r="F818" s="3"/>
      <c r="G818" s="3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3"/>
      <c r="E819" s="2"/>
      <c r="F819" s="3"/>
      <c r="G819" s="3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3"/>
      <c r="E820" s="2"/>
      <c r="F820" s="3"/>
      <c r="G820" s="3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3"/>
      <c r="E821" s="2"/>
      <c r="F821" s="3"/>
      <c r="G821" s="3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3"/>
      <c r="E822" s="2"/>
      <c r="F822" s="3"/>
      <c r="G822" s="3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3"/>
      <c r="E823" s="2"/>
      <c r="F823" s="3"/>
      <c r="G823" s="3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3"/>
      <c r="E824" s="2"/>
      <c r="F824" s="3"/>
      <c r="G824" s="3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3"/>
      <c r="E825" s="2"/>
      <c r="F825" s="3"/>
      <c r="G825" s="3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3"/>
      <c r="E826" s="2"/>
      <c r="F826" s="3"/>
      <c r="G826" s="3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3"/>
      <c r="E827" s="2"/>
      <c r="F827" s="3"/>
      <c r="G827" s="3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3"/>
      <c r="E828" s="2"/>
      <c r="F828" s="3"/>
      <c r="G828" s="3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3"/>
      <c r="E829" s="2"/>
      <c r="F829" s="3"/>
      <c r="G829" s="3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3"/>
      <c r="E830" s="2"/>
      <c r="F830" s="3"/>
      <c r="G830" s="3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3"/>
      <c r="E831" s="2"/>
      <c r="F831" s="3"/>
      <c r="G831" s="3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3"/>
      <c r="E832" s="2"/>
      <c r="F832" s="3"/>
      <c r="G832" s="3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3"/>
      <c r="E833" s="2"/>
      <c r="F833" s="3"/>
      <c r="G833" s="3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3"/>
      <c r="E834" s="2"/>
      <c r="F834" s="3"/>
      <c r="G834" s="3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3"/>
      <c r="E835" s="2"/>
      <c r="F835" s="3"/>
      <c r="G835" s="3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3"/>
      <c r="E836" s="2"/>
      <c r="F836" s="3"/>
      <c r="G836" s="3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3"/>
      <c r="E837" s="2"/>
      <c r="F837" s="3"/>
      <c r="G837" s="3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3"/>
      <c r="E838" s="2"/>
      <c r="F838" s="3"/>
      <c r="G838" s="3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3"/>
      <c r="E839" s="2"/>
      <c r="F839" s="3"/>
      <c r="G839" s="3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3"/>
      <c r="E840" s="2"/>
      <c r="F840" s="3"/>
      <c r="G840" s="3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3"/>
      <c r="E841" s="2"/>
      <c r="F841" s="3"/>
      <c r="G841" s="3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3"/>
      <c r="E842" s="2"/>
      <c r="F842" s="3"/>
      <c r="G842" s="3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3"/>
      <c r="E843" s="2"/>
      <c r="F843" s="3"/>
      <c r="G843" s="3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3"/>
      <c r="E844" s="2"/>
      <c r="F844" s="3"/>
      <c r="G844" s="3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3"/>
      <c r="E845" s="2"/>
      <c r="F845" s="3"/>
      <c r="G845" s="3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3"/>
      <c r="E846" s="2"/>
      <c r="F846" s="3"/>
      <c r="G846" s="3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3"/>
      <c r="E847" s="2"/>
      <c r="F847" s="3"/>
      <c r="G847" s="3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3"/>
      <c r="E848" s="2"/>
      <c r="F848" s="3"/>
      <c r="G848" s="3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3"/>
      <c r="E849" s="2"/>
      <c r="F849" s="3"/>
      <c r="G849" s="3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3"/>
      <c r="E850" s="2"/>
      <c r="F850" s="3"/>
      <c r="G850" s="3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3"/>
      <c r="E851" s="2"/>
      <c r="F851" s="3"/>
      <c r="G851" s="3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3"/>
      <c r="E852" s="2"/>
      <c r="F852" s="3"/>
      <c r="G852" s="3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3"/>
      <c r="E853" s="2"/>
      <c r="F853" s="3"/>
      <c r="G853" s="3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3"/>
      <c r="E854" s="2"/>
      <c r="F854" s="3"/>
      <c r="G854" s="3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3"/>
      <c r="E855" s="2"/>
      <c r="F855" s="3"/>
      <c r="G855" s="3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3"/>
      <c r="E856" s="2"/>
      <c r="F856" s="3"/>
      <c r="G856" s="3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3"/>
      <c r="E857" s="2"/>
      <c r="F857" s="3"/>
      <c r="G857" s="3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3"/>
      <c r="E858" s="2"/>
      <c r="F858" s="3"/>
      <c r="G858" s="3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3"/>
      <c r="E859" s="2"/>
      <c r="F859" s="3"/>
      <c r="G859" s="3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3"/>
      <c r="E860" s="2"/>
      <c r="F860" s="3"/>
      <c r="G860" s="3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3"/>
      <c r="E861" s="2"/>
      <c r="F861" s="3"/>
      <c r="G861" s="3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3"/>
      <c r="E862" s="2"/>
      <c r="F862" s="3"/>
      <c r="G862" s="3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3"/>
      <c r="E863" s="2"/>
      <c r="F863" s="3"/>
      <c r="G863" s="3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3"/>
      <c r="E864" s="2"/>
      <c r="F864" s="3"/>
      <c r="G864" s="3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3"/>
      <c r="E865" s="2"/>
      <c r="F865" s="3"/>
      <c r="G865" s="3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3"/>
      <c r="E866" s="2"/>
      <c r="F866" s="3"/>
      <c r="G866" s="3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3"/>
      <c r="E867" s="2"/>
      <c r="F867" s="3"/>
      <c r="G867" s="3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3"/>
      <c r="E868" s="2"/>
      <c r="F868" s="3"/>
      <c r="G868" s="3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3"/>
      <c r="E869" s="2"/>
      <c r="F869" s="3"/>
      <c r="G869" s="3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3"/>
      <c r="E870" s="2"/>
      <c r="F870" s="3"/>
      <c r="G870" s="3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3"/>
      <c r="E871" s="2"/>
      <c r="F871" s="3"/>
      <c r="G871" s="3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3"/>
      <c r="E872" s="2"/>
      <c r="F872" s="3"/>
      <c r="G872" s="3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3"/>
      <c r="E873" s="2"/>
      <c r="F873" s="3"/>
      <c r="G873" s="3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3"/>
      <c r="E874" s="2"/>
      <c r="F874" s="3"/>
      <c r="G874" s="3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3"/>
      <c r="E875" s="2"/>
      <c r="F875" s="3"/>
      <c r="G875" s="3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3"/>
      <c r="E876" s="2"/>
      <c r="F876" s="3"/>
      <c r="G876" s="3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3"/>
      <c r="E877" s="2"/>
      <c r="F877" s="3"/>
      <c r="G877" s="3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3"/>
      <c r="E878" s="2"/>
      <c r="F878" s="3"/>
      <c r="G878" s="3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3"/>
      <c r="E879" s="2"/>
      <c r="F879" s="3"/>
      <c r="G879" s="3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3"/>
      <c r="E880" s="2"/>
      <c r="F880" s="3"/>
      <c r="G880" s="3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3"/>
      <c r="E881" s="2"/>
      <c r="F881" s="3"/>
      <c r="G881" s="3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3"/>
      <c r="E882" s="2"/>
      <c r="F882" s="3"/>
      <c r="G882" s="3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3"/>
      <c r="E883" s="2"/>
      <c r="F883" s="3"/>
      <c r="G883" s="3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3"/>
      <c r="E884" s="2"/>
      <c r="F884" s="3"/>
      <c r="G884" s="3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3"/>
      <c r="E885" s="2"/>
      <c r="F885" s="3"/>
      <c r="G885" s="3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3"/>
      <c r="E886" s="2"/>
      <c r="F886" s="3"/>
      <c r="G886" s="3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3"/>
      <c r="E887" s="2"/>
      <c r="F887" s="3"/>
      <c r="G887" s="3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3"/>
      <c r="E888" s="2"/>
      <c r="F888" s="3"/>
      <c r="G888" s="3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3"/>
      <c r="E889" s="2"/>
      <c r="F889" s="3"/>
      <c r="G889" s="3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3"/>
      <c r="E890" s="2"/>
      <c r="F890" s="3"/>
      <c r="G890" s="3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3"/>
      <c r="E891" s="2"/>
      <c r="F891" s="3"/>
      <c r="G891" s="3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3"/>
      <c r="E892" s="2"/>
      <c r="F892" s="3"/>
      <c r="G892" s="3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3"/>
      <c r="E893" s="2"/>
      <c r="F893" s="3"/>
      <c r="G893" s="3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3"/>
      <c r="E894" s="2"/>
      <c r="F894" s="3"/>
      <c r="G894" s="3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3"/>
      <c r="E895" s="2"/>
      <c r="F895" s="3"/>
      <c r="G895" s="3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3"/>
      <c r="E896" s="2"/>
      <c r="F896" s="3"/>
      <c r="G896" s="3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3"/>
      <c r="E897" s="2"/>
      <c r="F897" s="3"/>
      <c r="G897" s="3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3"/>
      <c r="E898" s="2"/>
      <c r="F898" s="3"/>
      <c r="G898" s="3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3"/>
      <c r="E899" s="2"/>
      <c r="F899" s="3"/>
      <c r="G899" s="3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3"/>
      <c r="E900" s="2"/>
      <c r="F900" s="3"/>
      <c r="G900" s="3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3"/>
      <c r="E901" s="2"/>
      <c r="F901" s="3"/>
      <c r="G901" s="3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3"/>
      <c r="E902" s="2"/>
      <c r="F902" s="3"/>
      <c r="G902" s="3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3"/>
      <c r="E903" s="2"/>
      <c r="F903" s="3"/>
      <c r="G903" s="3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3"/>
      <c r="E904" s="2"/>
      <c r="F904" s="3"/>
      <c r="G904" s="3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3"/>
      <c r="E905" s="2"/>
      <c r="F905" s="3"/>
      <c r="G905" s="3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3"/>
      <c r="E906" s="2"/>
      <c r="F906" s="3"/>
      <c r="G906" s="3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3"/>
      <c r="E907" s="2"/>
      <c r="F907" s="3"/>
      <c r="G907" s="3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3"/>
      <c r="E908" s="2"/>
      <c r="F908" s="3"/>
      <c r="G908" s="3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3"/>
      <c r="E909" s="2"/>
      <c r="F909" s="3"/>
      <c r="G909" s="3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3"/>
      <c r="E910" s="2"/>
      <c r="F910" s="3"/>
      <c r="G910" s="3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3"/>
      <c r="E911" s="2"/>
      <c r="F911" s="3"/>
      <c r="G911" s="3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3"/>
      <c r="E912" s="2"/>
      <c r="F912" s="3"/>
      <c r="G912" s="3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3"/>
      <c r="E913" s="2"/>
      <c r="F913" s="3"/>
      <c r="G913" s="3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3"/>
      <c r="E914" s="2"/>
      <c r="F914" s="3"/>
      <c r="G914" s="3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3"/>
      <c r="E915" s="2"/>
      <c r="F915" s="3"/>
      <c r="G915" s="3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3"/>
      <c r="E916" s="2"/>
      <c r="F916" s="3"/>
      <c r="G916" s="3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3"/>
      <c r="E917" s="2"/>
      <c r="F917" s="3"/>
      <c r="G917" s="3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3"/>
      <c r="E918" s="2"/>
      <c r="F918" s="3"/>
      <c r="G918" s="3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3"/>
      <c r="E919" s="2"/>
      <c r="F919" s="3"/>
      <c r="G919" s="3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3"/>
      <c r="E920" s="2"/>
      <c r="F920" s="3"/>
      <c r="G920" s="3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3"/>
      <c r="E921" s="2"/>
      <c r="F921" s="3"/>
      <c r="G921" s="3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3"/>
      <c r="E922" s="2"/>
      <c r="F922" s="3"/>
      <c r="G922" s="3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3"/>
      <c r="E923" s="2"/>
      <c r="F923" s="3"/>
      <c r="G923" s="3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3"/>
      <c r="E924" s="2"/>
      <c r="F924" s="3"/>
      <c r="G924" s="3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3"/>
      <c r="E925" s="2"/>
      <c r="F925" s="3"/>
      <c r="G925" s="3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3"/>
      <c r="E926" s="2"/>
      <c r="F926" s="3"/>
      <c r="G926" s="3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3"/>
      <c r="E927" s="2"/>
      <c r="F927" s="3"/>
      <c r="G927" s="3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3"/>
      <c r="E928" s="2"/>
      <c r="F928" s="3"/>
      <c r="G928" s="3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3"/>
      <c r="E929" s="2"/>
      <c r="F929" s="3"/>
      <c r="G929" s="3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3"/>
      <c r="E930" s="2"/>
      <c r="F930" s="3"/>
      <c r="G930" s="3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3"/>
      <c r="E931" s="2"/>
      <c r="F931" s="3"/>
      <c r="G931" s="3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3"/>
      <c r="E932" s="2"/>
      <c r="F932" s="3"/>
      <c r="G932" s="3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3"/>
      <c r="E933" s="2"/>
      <c r="F933" s="3"/>
      <c r="G933" s="3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3"/>
      <c r="E934" s="2"/>
      <c r="F934" s="3"/>
      <c r="G934" s="3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3"/>
      <c r="E935" s="2"/>
      <c r="F935" s="3"/>
      <c r="G935" s="3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3"/>
      <c r="E936" s="2"/>
      <c r="F936" s="3"/>
      <c r="G936" s="3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3"/>
      <c r="E937" s="2"/>
      <c r="F937" s="3"/>
      <c r="G937" s="3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3"/>
      <c r="E938" s="2"/>
      <c r="F938" s="3"/>
      <c r="G938" s="3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3"/>
      <c r="E939" s="2"/>
      <c r="F939" s="3"/>
      <c r="G939" s="3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3"/>
      <c r="E940" s="2"/>
      <c r="F940" s="3"/>
      <c r="G940" s="3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3"/>
      <c r="E941" s="2"/>
      <c r="F941" s="3"/>
      <c r="G941" s="3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3"/>
      <c r="E942" s="2"/>
      <c r="F942" s="3"/>
      <c r="G942" s="3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3"/>
      <c r="E943" s="2"/>
      <c r="F943" s="3"/>
      <c r="G943" s="3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3"/>
      <c r="E944" s="2"/>
      <c r="F944" s="3"/>
      <c r="G944" s="3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3"/>
      <c r="E945" s="2"/>
      <c r="F945" s="3"/>
      <c r="G945" s="3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3"/>
      <c r="E946" s="2"/>
      <c r="F946" s="3"/>
      <c r="G946" s="3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3"/>
      <c r="E947" s="2"/>
      <c r="F947" s="3"/>
      <c r="G947" s="3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3"/>
      <c r="E948" s="2"/>
      <c r="F948" s="3"/>
      <c r="G948" s="3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3"/>
      <c r="E949" s="2"/>
      <c r="F949" s="3"/>
      <c r="G949" s="3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3"/>
      <c r="E950" s="2"/>
      <c r="F950" s="3"/>
      <c r="G950" s="3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3"/>
      <c r="E951" s="2"/>
      <c r="F951" s="3"/>
      <c r="G951" s="3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3"/>
      <c r="E952" s="2"/>
      <c r="F952" s="3"/>
      <c r="G952" s="3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3"/>
      <c r="E953" s="2"/>
      <c r="F953" s="3"/>
      <c r="G953" s="3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3"/>
      <c r="E954" s="2"/>
      <c r="F954" s="3"/>
      <c r="G954" s="3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3"/>
      <c r="E955" s="2"/>
      <c r="F955" s="3"/>
      <c r="G955" s="3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3"/>
      <c r="E956" s="2"/>
      <c r="F956" s="3"/>
      <c r="G956" s="3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3"/>
      <c r="E957" s="2"/>
      <c r="F957" s="3"/>
      <c r="G957" s="3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3"/>
      <c r="E958" s="2"/>
      <c r="F958" s="3"/>
      <c r="G958" s="3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3"/>
      <c r="E959" s="2"/>
      <c r="F959" s="3"/>
      <c r="G959" s="3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3"/>
      <c r="E960" s="2"/>
      <c r="F960" s="3"/>
      <c r="G960" s="3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3"/>
      <c r="E961" s="2"/>
      <c r="F961" s="3"/>
      <c r="G961" s="3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3"/>
      <c r="E962" s="2"/>
      <c r="F962" s="3"/>
      <c r="G962" s="3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3"/>
      <c r="E963" s="2"/>
      <c r="F963" s="3"/>
      <c r="G963" s="3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3"/>
      <c r="E964" s="2"/>
      <c r="F964" s="3"/>
      <c r="G964" s="3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3"/>
      <c r="E965" s="2"/>
      <c r="F965" s="3"/>
      <c r="G965" s="3"/>
      <c r="H965" s="3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3"/>
      <c r="E966" s="2"/>
      <c r="F966" s="3"/>
      <c r="G966" s="3"/>
      <c r="H966" s="3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3"/>
      <c r="E967" s="2"/>
      <c r="F967" s="3"/>
      <c r="G967" s="3"/>
      <c r="H967" s="3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3"/>
      <c r="E968" s="2"/>
      <c r="F968" s="3"/>
      <c r="G968" s="3"/>
      <c r="H968" s="3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3"/>
      <c r="E969" s="2"/>
      <c r="F969" s="3"/>
      <c r="G969" s="3"/>
      <c r="H969" s="3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3"/>
      <c r="E970" s="2"/>
      <c r="F970" s="3"/>
      <c r="G970" s="3"/>
      <c r="H970" s="3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3"/>
      <c r="E971" s="2"/>
      <c r="F971" s="3"/>
      <c r="G971" s="3"/>
      <c r="H971" s="3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3"/>
      <c r="E972" s="2"/>
      <c r="F972" s="3"/>
      <c r="G972" s="3"/>
      <c r="H972" s="3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3"/>
      <c r="E973" s="2"/>
      <c r="F973" s="3"/>
      <c r="G973" s="3"/>
      <c r="H973" s="3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3"/>
      <c r="E974" s="2"/>
      <c r="F974" s="3"/>
      <c r="G974" s="3"/>
      <c r="H974" s="3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3"/>
      <c r="E975" s="2"/>
      <c r="F975" s="3"/>
      <c r="G975" s="3"/>
      <c r="H975" s="3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3"/>
      <c r="E976" s="2"/>
      <c r="F976" s="3"/>
      <c r="G976" s="3"/>
      <c r="H976" s="3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3"/>
      <c r="E977" s="2"/>
      <c r="F977" s="3"/>
      <c r="G977" s="3"/>
      <c r="H977" s="3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3"/>
      <c r="E978" s="2"/>
      <c r="F978" s="3"/>
      <c r="G978" s="3"/>
      <c r="H978" s="3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3"/>
      <c r="E979" s="2"/>
      <c r="F979" s="3"/>
      <c r="G979" s="3"/>
      <c r="H979" s="3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3"/>
      <c r="E980" s="2"/>
      <c r="F980" s="3"/>
      <c r="G980" s="3"/>
      <c r="H980" s="3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3"/>
      <c r="E981" s="2"/>
      <c r="F981" s="3"/>
      <c r="G981" s="3"/>
      <c r="H981" s="3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3"/>
      <c r="E982" s="2"/>
      <c r="F982" s="3"/>
      <c r="G982" s="3"/>
      <c r="H982" s="3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</sheetData>
  <autoFilter ref="A3:J45" xr:uid="{00000000-0009-0000-0000-000000000000}">
    <sortState xmlns:xlrd2="http://schemas.microsoft.com/office/spreadsheetml/2017/richdata2" ref="A3:J45">
      <sortCondition ref="C3:C45"/>
    </sortState>
  </autoFilter>
  <conditionalFormatting sqref="I4:I43">
    <cfRule type="cellIs" dxfId="7" priority="1" operator="lessThan">
      <formula>0</formula>
    </cfRule>
  </conditionalFormatting>
  <pageMargins left="0.7" right="0.7" top="0.75" bottom="0.75" header="0" footer="0"/>
  <pageSetup paperSize="9" scale="8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Z972"/>
  <sheetViews>
    <sheetView topLeftCell="A14" workbookViewId="0">
      <selection activeCell="F51" sqref="F51"/>
    </sheetView>
  </sheetViews>
  <sheetFormatPr defaultColWidth="14.42578125" defaultRowHeight="15" customHeight="1"/>
  <cols>
    <col min="1" max="1" width="25.28515625" customWidth="1"/>
    <col min="2" max="2" width="14.85546875" customWidth="1"/>
    <col min="3" max="3" width="9" customWidth="1"/>
    <col min="4" max="4" width="10" customWidth="1"/>
    <col min="5" max="5" width="11.42578125" customWidth="1"/>
    <col min="6" max="6" width="10.85546875" customWidth="1"/>
    <col min="7" max="7" width="11.28515625" customWidth="1"/>
    <col min="8" max="8" width="13" customWidth="1"/>
    <col min="9" max="9" width="11.7109375" customWidth="1"/>
    <col min="10" max="10" width="35.140625" customWidth="1"/>
    <col min="11" max="26" width="8.85546875" customWidth="1"/>
  </cols>
  <sheetData>
    <row r="1" spans="1:26" ht="31.5">
      <c r="A1" s="1" t="s">
        <v>79</v>
      </c>
      <c r="B1" s="2"/>
      <c r="C1" s="2"/>
      <c r="D1" s="3"/>
      <c r="E1" s="2"/>
      <c r="F1" s="3"/>
      <c r="G1" s="3"/>
      <c r="H1" s="3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5"/>
      <c r="B2" s="5"/>
      <c r="C2" s="5" t="s">
        <v>1</v>
      </c>
      <c r="D2" s="6" t="s">
        <v>2</v>
      </c>
      <c r="E2" s="5" t="s">
        <v>3</v>
      </c>
      <c r="F2" s="6"/>
      <c r="G2" s="6" t="s">
        <v>4</v>
      </c>
      <c r="H2" s="6"/>
      <c r="I2" s="6" t="s">
        <v>5</v>
      </c>
      <c r="J2" s="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5" t="s">
        <v>6</v>
      </c>
      <c r="B3" s="5" t="s">
        <v>7</v>
      </c>
      <c r="C3" s="5" t="s">
        <v>8</v>
      </c>
      <c r="D3" s="6" t="s">
        <v>9</v>
      </c>
      <c r="E3" s="5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5" t="s">
        <v>15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16" t="s">
        <v>49</v>
      </c>
      <c r="B4" s="20" t="s">
        <v>80</v>
      </c>
      <c r="C4" s="18">
        <v>1</v>
      </c>
      <c r="D4" s="19">
        <v>6000</v>
      </c>
      <c r="E4" s="18"/>
      <c r="F4" s="19">
        <f t="shared" ref="F4:F44" si="0">(E4*75)+D4</f>
        <v>6000</v>
      </c>
      <c r="G4" s="19">
        <v>4052</v>
      </c>
      <c r="H4" s="19">
        <f>G4/4</f>
        <v>1013</v>
      </c>
      <c r="I4" s="19">
        <f t="shared" ref="I4:I44" si="1">F4+H4-$I$46</f>
        <v>2778.8</v>
      </c>
      <c r="J4" s="18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" customHeight="1">
      <c r="A5" s="14" t="s">
        <v>50</v>
      </c>
      <c r="B5" s="11">
        <v>11240</v>
      </c>
      <c r="C5" s="11">
        <v>1</v>
      </c>
      <c r="D5" s="13"/>
      <c r="E5" s="11">
        <v>24</v>
      </c>
      <c r="F5" s="13">
        <f t="shared" si="0"/>
        <v>1800</v>
      </c>
      <c r="G5" s="13"/>
      <c r="H5" s="13">
        <f>H4</f>
        <v>1013</v>
      </c>
      <c r="I5" s="13">
        <f t="shared" si="1"/>
        <v>-1421.1999999999998</v>
      </c>
      <c r="J5" s="1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>
      <c r="A6" s="14" t="s">
        <v>81</v>
      </c>
      <c r="B6" s="22" t="s">
        <v>82</v>
      </c>
      <c r="C6" s="11">
        <v>1</v>
      </c>
      <c r="D6" s="13"/>
      <c r="E6" s="11">
        <v>37</v>
      </c>
      <c r="F6" s="13">
        <f t="shared" si="0"/>
        <v>2775</v>
      </c>
      <c r="G6" s="13"/>
      <c r="H6" s="13">
        <f>H5</f>
        <v>1013</v>
      </c>
      <c r="I6" s="13">
        <f t="shared" si="1"/>
        <v>-446.19999999999982</v>
      </c>
      <c r="J6" s="1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14" t="s">
        <v>34</v>
      </c>
      <c r="B7" s="22" t="s">
        <v>35</v>
      </c>
      <c r="C7" s="11">
        <v>1</v>
      </c>
      <c r="D7" s="13"/>
      <c r="E7" s="11">
        <v>64</v>
      </c>
      <c r="F7" s="13">
        <f t="shared" si="0"/>
        <v>4800</v>
      </c>
      <c r="G7" s="13"/>
      <c r="H7" s="13">
        <f>H6</f>
        <v>1013</v>
      </c>
      <c r="I7" s="13">
        <f t="shared" si="1"/>
        <v>1578.8000000000002</v>
      </c>
      <c r="J7" s="1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16" t="s">
        <v>83</v>
      </c>
      <c r="B8" s="20">
        <v>11243</v>
      </c>
      <c r="C8" s="18">
        <v>2</v>
      </c>
      <c r="D8" s="19">
        <v>6000</v>
      </c>
      <c r="E8" s="18"/>
      <c r="F8" s="19">
        <f t="shared" si="0"/>
        <v>6000</v>
      </c>
      <c r="G8" s="19">
        <v>4378</v>
      </c>
      <c r="H8" s="19">
        <f>G8/4</f>
        <v>1094.5</v>
      </c>
      <c r="I8" s="19">
        <f t="shared" si="1"/>
        <v>2860.3</v>
      </c>
      <c r="J8" s="1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" customHeight="1">
      <c r="A9" s="14" t="s">
        <v>70</v>
      </c>
      <c r="B9" s="22" t="s">
        <v>71</v>
      </c>
      <c r="C9" s="11">
        <v>2</v>
      </c>
      <c r="D9" s="13"/>
      <c r="E9" s="11">
        <v>48</v>
      </c>
      <c r="F9" s="13">
        <f t="shared" si="0"/>
        <v>3600</v>
      </c>
      <c r="G9" s="13"/>
      <c r="H9" s="13">
        <f>H8</f>
        <v>1094.5</v>
      </c>
      <c r="I9" s="13">
        <f t="shared" si="1"/>
        <v>460.30000000000018</v>
      </c>
      <c r="J9" s="1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>
      <c r="A10" s="14" t="s">
        <v>84</v>
      </c>
      <c r="B10" s="22" t="s">
        <v>85</v>
      </c>
      <c r="C10" s="11">
        <v>2</v>
      </c>
      <c r="D10" s="13"/>
      <c r="E10" s="11">
        <v>44</v>
      </c>
      <c r="F10" s="13">
        <f t="shared" si="0"/>
        <v>3300</v>
      </c>
      <c r="G10" s="13"/>
      <c r="H10" s="13">
        <f>H9</f>
        <v>1094.5</v>
      </c>
      <c r="I10" s="13">
        <f t="shared" si="1"/>
        <v>160.30000000000018</v>
      </c>
      <c r="J10" s="1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>
      <c r="A11" s="11" t="s">
        <v>86</v>
      </c>
      <c r="B11" s="11">
        <v>3660</v>
      </c>
      <c r="C11" s="11">
        <v>2</v>
      </c>
      <c r="D11" s="13"/>
      <c r="E11" s="11">
        <v>40</v>
      </c>
      <c r="F11" s="13">
        <f t="shared" si="0"/>
        <v>3000</v>
      </c>
      <c r="G11" s="13"/>
      <c r="H11" s="13">
        <f>H10</f>
        <v>1094.5</v>
      </c>
      <c r="I11" s="13">
        <f t="shared" si="1"/>
        <v>-139.69999999999982</v>
      </c>
      <c r="J11" s="1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>
      <c r="A12" s="16" t="s">
        <v>55</v>
      </c>
      <c r="B12" s="20" t="s">
        <v>56</v>
      </c>
      <c r="C12" s="18">
        <v>3</v>
      </c>
      <c r="D12" s="19">
        <v>6000</v>
      </c>
      <c r="E12" s="18"/>
      <c r="F12" s="19">
        <f t="shared" ref="F12:F41" si="2">(E12*75)+D12</f>
        <v>6000</v>
      </c>
      <c r="G12" s="19">
        <v>2255</v>
      </c>
      <c r="H12" s="19">
        <f>G12/4</f>
        <v>563.75</v>
      </c>
      <c r="I12" s="19">
        <f t="shared" si="1"/>
        <v>2329.5500000000002</v>
      </c>
      <c r="J12" s="18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" customHeight="1">
      <c r="A13" s="14" t="s">
        <v>87</v>
      </c>
      <c r="B13" s="11">
        <v>11327</v>
      </c>
      <c r="C13" s="11">
        <v>3</v>
      </c>
      <c r="D13" s="13"/>
      <c r="E13" s="11">
        <v>3</v>
      </c>
      <c r="F13" s="13">
        <f t="shared" si="0"/>
        <v>225</v>
      </c>
      <c r="G13" s="13"/>
      <c r="H13" s="13">
        <f>H12</f>
        <v>563.75</v>
      </c>
      <c r="I13" s="13">
        <f t="shared" si="1"/>
        <v>-3445.45</v>
      </c>
      <c r="J13" s="1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>
      <c r="A14" s="14" t="s">
        <v>88</v>
      </c>
      <c r="B14" s="22" t="s">
        <v>89</v>
      </c>
      <c r="C14" s="11">
        <v>3</v>
      </c>
      <c r="D14" s="13"/>
      <c r="E14" s="11">
        <v>69</v>
      </c>
      <c r="F14" s="13">
        <f t="shared" si="0"/>
        <v>5175</v>
      </c>
      <c r="G14" s="13"/>
      <c r="H14" s="13">
        <f>H13</f>
        <v>563.75</v>
      </c>
      <c r="I14" s="13">
        <f t="shared" si="1"/>
        <v>1504.5500000000002</v>
      </c>
      <c r="J14" s="1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>
      <c r="A15" s="14" t="s">
        <v>90</v>
      </c>
      <c r="B15" s="22" t="s">
        <v>91</v>
      </c>
      <c r="C15" s="11">
        <v>3</v>
      </c>
      <c r="D15" s="13"/>
      <c r="E15" s="11">
        <v>55</v>
      </c>
      <c r="F15" s="13">
        <f t="shared" si="0"/>
        <v>4125</v>
      </c>
      <c r="G15" s="13"/>
      <c r="H15" s="13">
        <f>H14</f>
        <v>563.75</v>
      </c>
      <c r="I15" s="13">
        <f t="shared" si="1"/>
        <v>454.55000000000018</v>
      </c>
      <c r="J15" s="1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>
      <c r="A16" s="16" t="s">
        <v>92</v>
      </c>
      <c r="B16" s="20" t="s">
        <v>93</v>
      </c>
      <c r="C16" s="18">
        <v>4</v>
      </c>
      <c r="D16" s="19">
        <v>6000</v>
      </c>
      <c r="E16" s="18"/>
      <c r="F16" s="19">
        <f t="shared" si="2"/>
        <v>6000</v>
      </c>
      <c r="G16" s="19">
        <v>2427</v>
      </c>
      <c r="H16" s="19">
        <f>G16/4</f>
        <v>606.75</v>
      </c>
      <c r="I16" s="19">
        <f t="shared" si="1"/>
        <v>2372.5500000000002</v>
      </c>
      <c r="J16" s="18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" customHeight="1">
      <c r="A17" s="14" t="s">
        <v>94</v>
      </c>
      <c r="B17" s="22" t="s">
        <v>40</v>
      </c>
      <c r="C17" s="11">
        <v>4</v>
      </c>
      <c r="D17" s="13"/>
      <c r="E17" s="11">
        <v>8</v>
      </c>
      <c r="F17" s="13">
        <f t="shared" si="0"/>
        <v>600</v>
      </c>
      <c r="G17" s="13"/>
      <c r="H17" s="13">
        <f>H16</f>
        <v>606.75</v>
      </c>
      <c r="I17" s="13">
        <f t="shared" si="1"/>
        <v>-3027.45</v>
      </c>
      <c r="J17" s="1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>
      <c r="A18" s="14" t="s">
        <v>95</v>
      </c>
      <c r="B18" s="22" t="s">
        <v>96</v>
      </c>
      <c r="C18" s="11">
        <v>4</v>
      </c>
      <c r="D18" s="13"/>
      <c r="E18" s="11">
        <v>11</v>
      </c>
      <c r="F18" s="13">
        <f t="shared" si="0"/>
        <v>825</v>
      </c>
      <c r="G18" s="13"/>
      <c r="H18" s="13">
        <f>H17</f>
        <v>606.75</v>
      </c>
      <c r="I18" s="13">
        <f t="shared" si="1"/>
        <v>-2802.45</v>
      </c>
      <c r="J18" s="1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>
      <c r="A19" s="14" t="s">
        <v>47</v>
      </c>
      <c r="B19" s="22" t="s">
        <v>97</v>
      </c>
      <c r="C19" s="11">
        <v>4</v>
      </c>
      <c r="D19" s="13"/>
      <c r="E19" s="11">
        <v>45</v>
      </c>
      <c r="F19" s="13">
        <f t="shared" si="0"/>
        <v>3375</v>
      </c>
      <c r="G19" s="13"/>
      <c r="H19" s="13">
        <f>H18</f>
        <v>606.75</v>
      </c>
      <c r="I19" s="13">
        <f t="shared" si="1"/>
        <v>-252.44999999999982</v>
      </c>
      <c r="J19" s="1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>
      <c r="A20" s="16" t="s">
        <v>98</v>
      </c>
      <c r="B20" s="20" t="s">
        <v>99</v>
      </c>
      <c r="C20" s="18">
        <v>5</v>
      </c>
      <c r="D20" s="19">
        <v>6000</v>
      </c>
      <c r="E20" s="18"/>
      <c r="F20" s="19">
        <f t="shared" si="2"/>
        <v>6000</v>
      </c>
      <c r="G20" s="19">
        <v>2274</v>
      </c>
      <c r="H20" s="19">
        <f>G20/4</f>
        <v>568.5</v>
      </c>
      <c r="I20" s="19">
        <f t="shared" si="1"/>
        <v>2334.3000000000002</v>
      </c>
      <c r="J20" s="18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" customHeight="1">
      <c r="A21" s="14" t="s">
        <v>32</v>
      </c>
      <c r="B21" s="22" t="s">
        <v>33</v>
      </c>
      <c r="C21" s="11">
        <v>5</v>
      </c>
      <c r="D21" s="13"/>
      <c r="E21" s="11">
        <v>19</v>
      </c>
      <c r="F21" s="13">
        <f t="shared" si="0"/>
        <v>1425</v>
      </c>
      <c r="G21" s="13"/>
      <c r="H21" s="13">
        <f>H20</f>
        <v>568.5</v>
      </c>
      <c r="I21" s="13">
        <f t="shared" si="1"/>
        <v>-2240.6999999999998</v>
      </c>
      <c r="J21" s="1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>
      <c r="A22" s="14" t="s">
        <v>36</v>
      </c>
      <c r="B22" s="22" t="s">
        <v>100</v>
      </c>
      <c r="C22" s="11">
        <v>5</v>
      </c>
      <c r="D22" s="13"/>
      <c r="E22" s="11">
        <v>18</v>
      </c>
      <c r="F22" s="13">
        <f t="shared" si="0"/>
        <v>1350</v>
      </c>
      <c r="G22" s="13"/>
      <c r="H22" s="13">
        <f>H21</f>
        <v>568.5</v>
      </c>
      <c r="I22" s="13">
        <f t="shared" si="1"/>
        <v>-2315.6999999999998</v>
      </c>
      <c r="J22" s="1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>
      <c r="A23" s="14" t="s">
        <v>59</v>
      </c>
      <c r="B23" s="22" t="s">
        <v>101</v>
      </c>
      <c r="C23" s="11">
        <v>5</v>
      </c>
      <c r="D23" s="13"/>
      <c r="E23" s="11">
        <v>45</v>
      </c>
      <c r="F23" s="13">
        <f t="shared" si="0"/>
        <v>3375</v>
      </c>
      <c r="G23" s="13"/>
      <c r="H23" s="13">
        <f>H22</f>
        <v>568.5</v>
      </c>
      <c r="I23" s="13">
        <f t="shared" si="1"/>
        <v>-290.69999999999982</v>
      </c>
      <c r="J23" s="1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>
      <c r="A24" s="16" t="s">
        <v>65</v>
      </c>
      <c r="B24" s="20" t="s">
        <v>66</v>
      </c>
      <c r="C24" s="18">
        <v>6</v>
      </c>
      <c r="D24" s="19">
        <v>6000</v>
      </c>
      <c r="E24" s="18"/>
      <c r="F24" s="19">
        <f t="shared" si="2"/>
        <v>6000</v>
      </c>
      <c r="G24" s="19">
        <v>3336</v>
      </c>
      <c r="H24" s="19">
        <f>G24/4</f>
        <v>834</v>
      </c>
      <c r="I24" s="19">
        <f t="shared" si="1"/>
        <v>2599.8000000000002</v>
      </c>
      <c r="J24" s="18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" customHeight="1">
      <c r="A25" s="14" t="s">
        <v>28</v>
      </c>
      <c r="B25" s="22" t="s">
        <v>29</v>
      </c>
      <c r="C25" s="11">
        <v>6</v>
      </c>
      <c r="D25" s="13"/>
      <c r="E25" s="11">
        <v>37</v>
      </c>
      <c r="F25" s="13">
        <f t="shared" si="0"/>
        <v>2775</v>
      </c>
      <c r="G25" s="13"/>
      <c r="H25" s="13">
        <f>H24</f>
        <v>834</v>
      </c>
      <c r="I25" s="13">
        <f t="shared" si="1"/>
        <v>-625.19999999999982</v>
      </c>
      <c r="J25" s="1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>
      <c r="A26" s="14" t="s">
        <v>46</v>
      </c>
      <c r="B26" s="11">
        <v>11340</v>
      </c>
      <c r="C26" s="11">
        <v>6</v>
      </c>
      <c r="D26" s="13"/>
      <c r="E26" s="11">
        <v>61</v>
      </c>
      <c r="F26" s="13">
        <f t="shared" si="0"/>
        <v>4575</v>
      </c>
      <c r="G26" s="13"/>
      <c r="H26" s="13">
        <f>H25</f>
        <v>834</v>
      </c>
      <c r="I26" s="13">
        <f t="shared" si="1"/>
        <v>1174.8000000000002</v>
      </c>
      <c r="J26" s="1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>
      <c r="A27" s="77" t="s">
        <v>252</v>
      </c>
      <c r="B27" s="11">
        <v>29318</v>
      </c>
      <c r="C27" s="11">
        <v>6</v>
      </c>
      <c r="D27" s="13"/>
      <c r="E27" s="11">
        <v>17</v>
      </c>
      <c r="F27" s="13">
        <f t="shared" si="0"/>
        <v>1275</v>
      </c>
      <c r="G27" s="13"/>
      <c r="H27" s="13">
        <f>H26</f>
        <v>834</v>
      </c>
      <c r="I27" s="82">
        <f t="shared" si="1"/>
        <v>-2125.1999999999998</v>
      </c>
      <c r="J27" s="1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>
      <c r="A28" s="78" t="s">
        <v>102</v>
      </c>
      <c r="B28" s="79" t="s">
        <v>103</v>
      </c>
      <c r="C28" s="80">
        <v>6</v>
      </c>
      <c r="D28" s="81"/>
      <c r="E28" s="80">
        <v>0</v>
      </c>
      <c r="F28" s="81">
        <f t="shared" si="0"/>
        <v>0</v>
      </c>
      <c r="G28" s="81"/>
      <c r="H28" s="81">
        <v>0</v>
      </c>
      <c r="I28" s="81">
        <f t="shared" si="1"/>
        <v>-4234.2</v>
      </c>
      <c r="J28" s="80" t="s">
        <v>292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>
      <c r="A29" s="16" t="s">
        <v>104</v>
      </c>
      <c r="B29" s="20" t="s">
        <v>105</v>
      </c>
      <c r="C29" s="18">
        <v>7</v>
      </c>
      <c r="D29" s="19">
        <v>6000</v>
      </c>
      <c r="E29" s="18"/>
      <c r="F29" s="19">
        <f t="shared" si="2"/>
        <v>6000</v>
      </c>
      <c r="G29" s="19">
        <v>1913</v>
      </c>
      <c r="H29" s="19">
        <f>G29/4</f>
        <v>478.25</v>
      </c>
      <c r="I29" s="19">
        <f t="shared" si="1"/>
        <v>2244.0500000000002</v>
      </c>
      <c r="J29" s="18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" customHeight="1">
      <c r="A30" s="14" t="s">
        <v>106</v>
      </c>
      <c r="B30" s="11">
        <v>1526</v>
      </c>
      <c r="C30" s="11">
        <v>7</v>
      </c>
      <c r="D30" s="13"/>
      <c r="E30" s="11">
        <v>61</v>
      </c>
      <c r="F30" s="13">
        <f t="shared" si="0"/>
        <v>4575</v>
      </c>
      <c r="G30" s="13"/>
      <c r="H30" s="13">
        <f>H29</f>
        <v>478.25</v>
      </c>
      <c r="I30" s="13">
        <f t="shared" si="1"/>
        <v>819.05000000000018</v>
      </c>
      <c r="J30" s="1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>
      <c r="A31" s="11" t="s">
        <v>22</v>
      </c>
      <c r="B31" s="22" t="s">
        <v>107</v>
      </c>
      <c r="C31" s="11">
        <v>7</v>
      </c>
      <c r="D31" s="13"/>
      <c r="E31" s="11">
        <v>75</v>
      </c>
      <c r="F31" s="13">
        <f t="shared" si="0"/>
        <v>5625</v>
      </c>
      <c r="G31" s="13"/>
      <c r="H31" s="13">
        <f>H30</f>
        <v>478.25</v>
      </c>
      <c r="I31" s="13">
        <f t="shared" si="1"/>
        <v>1869.0500000000002</v>
      </c>
      <c r="J31" s="1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>
      <c r="A32" s="14" t="s">
        <v>108</v>
      </c>
      <c r="B32" s="22" t="s">
        <v>109</v>
      </c>
      <c r="C32" s="11">
        <v>7</v>
      </c>
      <c r="D32" s="13"/>
      <c r="E32" s="11">
        <v>104</v>
      </c>
      <c r="F32" s="13">
        <f t="shared" si="0"/>
        <v>7800</v>
      </c>
      <c r="G32" s="13"/>
      <c r="H32" s="13">
        <f>H31</f>
        <v>478.25</v>
      </c>
      <c r="I32" s="13">
        <f t="shared" si="1"/>
        <v>4044.05</v>
      </c>
      <c r="J32" s="1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>
      <c r="A33" s="18" t="s">
        <v>110</v>
      </c>
      <c r="B33" s="18">
        <v>21667</v>
      </c>
      <c r="C33" s="18">
        <v>8</v>
      </c>
      <c r="D33" s="19">
        <v>6000</v>
      </c>
      <c r="E33" s="18"/>
      <c r="F33" s="19">
        <f t="shared" si="2"/>
        <v>6000</v>
      </c>
      <c r="G33" s="19">
        <v>997</v>
      </c>
      <c r="H33" s="19">
        <f>G33/4</f>
        <v>249.25</v>
      </c>
      <c r="I33" s="19">
        <f t="shared" si="1"/>
        <v>2015.0500000000002</v>
      </c>
      <c r="J33" s="18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" customHeight="1">
      <c r="A34" s="14" t="s">
        <v>41</v>
      </c>
      <c r="B34" s="22" t="s">
        <v>111</v>
      </c>
      <c r="C34" s="11">
        <v>8</v>
      </c>
      <c r="D34" s="13"/>
      <c r="E34" s="11">
        <v>65</v>
      </c>
      <c r="F34" s="13">
        <f t="shared" si="0"/>
        <v>4875</v>
      </c>
      <c r="G34" s="13"/>
      <c r="H34" s="13">
        <f>H33</f>
        <v>249.25</v>
      </c>
      <c r="I34" s="13">
        <f t="shared" si="1"/>
        <v>890.05000000000018</v>
      </c>
      <c r="J34" s="11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" customHeight="1">
      <c r="A35" s="11" t="s">
        <v>112</v>
      </c>
      <c r="B35" s="11">
        <v>11489</v>
      </c>
      <c r="C35" s="11">
        <v>8</v>
      </c>
      <c r="D35" s="13"/>
      <c r="E35" s="11">
        <v>51</v>
      </c>
      <c r="F35" s="13">
        <f t="shared" si="0"/>
        <v>3825</v>
      </c>
      <c r="G35" s="13"/>
      <c r="H35" s="13">
        <f>H34</f>
        <v>249.25</v>
      </c>
      <c r="I35" s="13">
        <f t="shared" si="1"/>
        <v>-159.94999999999982</v>
      </c>
      <c r="J35" s="1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>
      <c r="A36" s="14" t="s">
        <v>58</v>
      </c>
      <c r="B36" s="22" t="s">
        <v>113</v>
      </c>
      <c r="C36" s="11">
        <v>8</v>
      </c>
      <c r="D36" s="13"/>
      <c r="E36" s="11">
        <v>3</v>
      </c>
      <c r="F36" s="13">
        <f t="shared" si="0"/>
        <v>225</v>
      </c>
      <c r="G36" s="13"/>
      <c r="H36" s="13">
        <f>H35</f>
        <v>249.25</v>
      </c>
      <c r="I36" s="13">
        <f t="shared" si="1"/>
        <v>-3759.95</v>
      </c>
      <c r="J36" s="1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>
      <c r="A37" s="16" t="s">
        <v>114</v>
      </c>
      <c r="B37" s="20" t="s">
        <v>115</v>
      </c>
      <c r="C37" s="18">
        <v>9</v>
      </c>
      <c r="D37" s="19">
        <v>6000</v>
      </c>
      <c r="E37" s="18"/>
      <c r="F37" s="19">
        <f t="shared" si="2"/>
        <v>6000</v>
      </c>
      <c r="G37" s="19">
        <v>924</v>
      </c>
      <c r="H37" s="19">
        <f>G37/4</f>
        <v>231</v>
      </c>
      <c r="I37" s="19">
        <f t="shared" si="1"/>
        <v>1996.8000000000002</v>
      </c>
      <c r="J37" s="18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" customHeight="1">
      <c r="A38" s="14" t="s">
        <v>68</v>
      </c>
      <c r="B38" s="11">
        <v>34930</v>
      </c>
      <c r="C38" s="11">
        <v>9</v>
      </c>
      <c r="D38" s="13"/>
      <c r="E38" s="11">
        <v>3</v>
      </c>
      <c r="F38" s="13">
        <f t="shared" si="0"/>
        <v>225</v>
      </c>
      <c r="G38" s="13"/>
      <c r="H38" s="13">
        <f>H37</f>
        <v>231</v>
      </c>
      <c r="I38" s="13">
        <f t="shared" si="1"/>
        <v>-3778.2</v>
      </c>
      <c r="J38" s="1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>
      <c r="A39" s="14" t="s">
        <v>25</v>
      </c>
      <c r="B39" s="22" t="s">
        <v>26</v>
      </c>
      <c r="C39" s="11">
        <v>9</v>
      </c>
      <c r="D39" s="13"/>
      <c r="E39" s="11">
        <v>90</v>
      </c>
      <c r="F39" s="13">
        <f t="shared" si="0"/>
        <v>6750</v>
      </c>
      <c r="G39" s="13"/>
      <c r="H39" s="13">
        <f>H38</f>
        <v>231</v>
      </c>
      <c r="I39" s="13">
        <f t="shared" si="1"/>
        <v>2746.8</v>
      </c>
      <c r="J39" s="11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" customHeight="1">
      <c r="A40" s="14" t="s">
        <v>116</v>
      </c>
      <c r="B40" s="11">
        <v>11467</v>
      </c>
      <c r="C40" s="11">
        <v>9</v>
      </c>
      <c r="D40" s="13"/>
      <c r="E40" s="11">
        <v>20</v>
      </c>
      <c r="F40" s="13">
        <f t="shared" si="0"/>
        <v>1500</v>
      </c>
      <c r="G40" s="13"/>
      <c r="H40" s="13">
        <f>H39</f>
        <v>231</v>
      </c>
      <c r="I40" s="13">
        <f t="shared" si="1"/>
        <v>-2503.1999999999998</v>
      </c>
      <c r="J40" s="11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" customHeight="1">
      <c r="A41" s="18" t="s">
        <v>117</v>
      </c>
      <c r="B41" s="18">
        <v>44209</v>
      </c>
      <c r="C41" s="18">
        <v>10</v>
      </c>
      <c r="D41" s="19">
        <v>6000</v>
      </c>
      <c r="E41" s="18"/>
      <c r="F41" s="19">
        <f t="shared" si="2"/>
        <v>6000</v>
      </c>
      <c r="G41" s="19">
        <v>1650</v>
      </c>
      <c r="H41" s="19">
        <f>G41/4</f>
        <v>412.5</v>
      </c>
      <c r="I41" s="19">
        <f t="shared" si="1"/>
        <v>2178.3000000000002</v>
      </c>
      <c r="J41" s="18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" customHeight="1">
      <c r="A42" s="26" t="s">
        <v>118</v>
      </c>
      <c r="B42" s="22" t="s">
        <v>119</v>
      </c>
      <c r="C42" s="11">
        <v>10</v>
      </c>
      <c r="D42" s="13"/>
      <c r="E42" s="11">
        <v>87</v>
      </c>
      <c r="F42" s="13">
        <f t="shared" si="0"/>
        <v>6525</v>
      </c>
      <c r="G42" s="13"/>
      <c r="H42" s="13">
        <f>H41</f>
        <v>412.5</v>
      </c>
      <c r="I42" s="13">
        <f t="shared" si="1"/>
        <v>2703.3</v>
      </c>
      <c r="J42" s="1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>
      <c r="A43" s="11" t="s">
        <v>120</v>
      </c>
      <c r="B43" s="22" t="s">
        <v>121</v>
      </c>
      <c r="C43" s="11">
        <v>10</v>
      </c>
      <c r="D43" s="13"/>
      <c r="E43" s="11">
        <v>3</v>
      </c>
      <c r="F43" s="13">
        <f t="shared" si="0"/>
        <v>225</v>
      </c>
      <c r="G43" s="13"/>
      <c r="H43" s="13">
        <f>H42</f>
        <v>412.5</v>
      </c>
      <c r="I43" s="13">
        <f t="shared" si="1"/>
        <v>-3596.7</v>
      </c>
      <c r="J43" s="1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>
      <c r="A44" s="26" t="s">
        <v>16</v>
      </c>
      <c r="B44" s="22" t="s">
        <v>17</v>
      </c>
      <c r="C44" s="11">
        <v>10</v>
      </c>
      <c r="D44" s="13"/>
      <c r="E44" s="11">
        <v>22</v>
      </c>
      <c r="F44" s="13">
        <f t="shared" si="0"/>
        <v>1650</v>
      </c>
      <c r="G44" s="13"/>
      <c r="H44" s="13">
        <f>H43</f>
        <v>412.5</v>
      </c>
      <c r="I44" s="13">
        <f t="shared" si="1"/>
        <v>-2171.6999999999998</v>
      </c>
      <c r="J44" s="1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>
      <c r="A45" s="7"/>
      <c r="B45" s="7"/>
      <c r="C45" s="7"/>
      <c r="D45" s="8"/>
      <c r="E45" s="7"/>
      <c r="F45" s="8">
        <f>SUM(F5:F44)</f>
        <v>146175</v>
      </c>
      <c r="G45" s="8"/>
      <c r="H45" s="8">
        <f>SUM(H5:H44)</f>
        <v>23193</v>
      </c>
      <c r="I45" s="8">
        <f>F45+H45</f>
        <v>169368</v>
      </c>
      <c r="J45" s="8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customHeight="1">
      <c r="A46" s="7"/>
      <c r="B46" s="7"/>
      <c r="C46" s="7"/>
      <c r="D46" s="8"/>
      <c r="E46" s="7"/>
      <c r="F46" s="8"/>
      <c r="G46" s="8"/>
      <c r="H46" s="9" t="s">
        <v>78</v>
      </c>
      <c r="I46" s="8">
        <f>I45/(COUNTIF(A5:A44,"*"))</f>
        <v>4234.2</v>
      </c>
      <c r="J46" s="7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3"/>
      <c r="E47" s="2"/>
      <c r="F47" s="3"/>
      <c r="G47" s="3"/>
      <c r="H47" s="3"/>
      <c r="I47" s="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3"/>
      <c r="E48" s="2"/>
      <c r="F48" s="3"/>
      <c r="G48" s="3"/>
      <c r="H48" s="3"/>
      <c r="I48" s="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3"/>
      <c r="E49" s="2"/>
      <c r="F49" s="3"/>
      <c r="G49" s="3"/>
      <c r="H49" s="3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3"/>
      <c r="E50" s="2"/>
      <c r="F50" s="3"/>
      <c r="G50" s="3"/>
      <c r="H50" s="3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3"/>
      <c r="E51" s="2"/>
      <c r="F51" s="3"/>
      <c r="G51" s="3"/>
      <c r="H51" s="3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3"/>
      <c r="E52" s="2"/>
      <c r="F52" s="3"/>
      <c r="G52" s="3"/>
      <c r="H52" s="3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3"/>
      <c r="E53" s="2"/>
      <c r="F53" s="3"/>
      <c r="G53" s="3"/>
      <c r="H53" s="3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3"/>
      <c r="E54" s="2"/>
      <c r="F54" s="3"/>
      <c r="G54" s="3"/>
      <c r="H54" s="3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3"/>
      <c r="E55" s="2"/>
      <c r="F55" s="3"/>
      <c r="G55" s="3"/>
      <c r="H55" s="3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3"/>
      <c r="E56" s="2"/>
      <c r="F56" s="3"/>
      <c r="G56" s="3"/>
      <c r="H56" s="3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3"/>
      <c r="E57" s="2"/>
      <c r="F57" s="3"/>
      <c r="G57" s="3"/>
      <c r="H57" s="3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3"/>
      <c r="E58" s="2"/>
      <c r="F58" s="3"/>
      <c r="G58" s="3"/>
      <c r="H58" s="3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3"/>
      <c r="E59" s="2"/>
      <c r="F59" s="3"/>
      <c r="G59" s="3"/>
      <c r="H59" s="3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3"/>
      <c r="E60" s="2"/>
      <c r="F60" s="3"/>
      <c r="G60" s="3"/>
      <c r="H60" s="3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3"/>
      <c r="E61" s="2"/>
      <c r="F61" s="3"/>
      <c r="G61" s="3"/>
      <c r="H61" s="3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3"/>
      <c r="E62" s="2"/>
      <c r="F62" s="3"/>
      <c r="G62" s="3"/>
      <c r="H62" s="3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3"/>
      <c r="E63" s="2"/>
      <c r="F63" s="3"/>
      <c r="G63" s="3"/>
      <c r="H63" s="3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3"/>
      <c r="E64" s="2"/>
      <c r="F64" s="3"/>
      <c r="G64" s="3"/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3"/>
      <c r="E65" s="2"/>
      <c r="F65" s="3"/>
      <c r="G65" s="3"/>
      <c r="H65" s="3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3"/>
      <c r="E66" s="2"/>
      <c r="F66" s="3"/>
      <c r="G66" s="3"/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3"/>
      <c r="E67" s="2"/>
      <c r="F67" s="3"/>
      <c r="G67" s="3"/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3"/>
      <c r="E68" s="2"/>
      <c r="F68" s="3"/>
      <c r="G68" s="3"/>
      <c r="H68" s="3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3"/>
      <c r="E69" s="2"/>
      <c r="F69" s="3"/>
      <c r="G69" s="3"/>
      <c r="H69" s="3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3"/>
      <c r="E70" s="2"/>
      <c r="F70" s="3"/>
      <c r="G70" s="3"/>
      <c r="H70" s="3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3"/>
      <c r="E71" s="2"/>
      <c r="F71" s="3"/>
      <c r="G71" s="3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3"/>
      <c r="E72" s="2"/>
      <c r="F72" s="3"/>
      <c r="G72" s="3"/>
      <c r="H72" s="3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3"/>
      <c r="E73" s="2"/>
      <c r="F73" s="3"/>
      <c r="G73" s="3"/>
      <c r="H73" s="3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3"/>
      <c r="E74" s="2"/>
      <c r="F74" s="3"/>
      <c r="G74" s="3"/>
      <c r="H74" s="3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3"/>
      <c r="E75" s="2"/>
      <c r="F75" s="3"/>
      <c r="G75" s="3"/>
      <c r="H75" s="3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3"/>
      <c r="E76" s="2"/>
      <c r="F76" s="3"/>
      <c r="G76" s="3"/>
      <c r="H76" s="3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3"/>
      <c r="E77" s="2"/>
      <c r="F77" s="3"/>
      <c r="G77" s="3"/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3"/>
      <c r="E78" s="2"/>
      <c r="F78" s="3"/>
      <c r="G78" s="3"/>
      <c r="H78" s="3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3"/>
      <c r="E79" s="2"/>
      <c r="F79" s="3"/>
      <c r="G79" s="3"/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3"/>
      <c r="E80" s="2"/>
      <c r="F80" s="3"/>
      <c r="G80" s="3"/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3"/>
      <c r="E81" s="2"/>
      <c r="F81" s="3"/>
      <c r="G81" s="3"/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3"/>
      <c r="E82" s="2"/>
      <c r="F82" s="3"/>
      <c r="G82" s="3"/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3"/>
      <c r="E83" s="2"/>
      <c r="F83" s="3"/>
      <c r="G83" s="3"/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3"/>
      <c r="E84" s="2"/>
      <c r="F84" s="3"/>
      <c r="G84" s="3"/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3"/>
      <c r="E85" s="2"/>
      <c r="F85" s="3"/>
      <c r="G85" s="3"/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3"/>
      <c r="E86" s="2"/>
      <c r="F86" s="3"/>
      <c r="G86" s="3"/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3"/>
      <c r="E87" s="2"/>
      <c r="F87" s="3"/>
      <c r="G87" s="3"/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3"/>
      <c r="E88" s="2"/>
      <c r="F88" s="3"/>
      <c r="G88" s="3"/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3"/>
      <c r="E89" s="2"/>
      <c r="F89" s="3"/>
      <c r="G89" s="3"/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3"/>
      <c r="E90" s="2"/>
      <c r="F90" s="3"/>
      <c r="G90" s="3"/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3"/>
      <c r="E91" s="2"/>
      <c r="F91" s="3"/>
      <c r="G91" s="3"/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3"/>
      <c r="E92" s="2"/>
      <c r="F92" s="3"/>
      <c r="G92" s="3"/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3"/>
      <c r="E93" s="2"/>
      <c r="F93" s="3"/>
      <c r="G93" s="3"/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3"/>
      <c r="E94" s="2"/>
      <c r="F94" s="3"/>
      <c r="G94" s="3"/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3"/>
      <c r="E95" s="2"/>
      <c r="F95" s="3"/>
      <c r="G95" s="3"/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3"/>
      <c r="E96" s="2"/>
      <c r="F96" s="3"/>
      <c r="G96" s="3"/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3"/>
      <c r="E97" s="2"/>
      <c r="F97" s="3"/>
      <c r="G97" s="3"/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3"/>
      <c r="E98" s="2"/>
      <c r="F98" s="3"/>
      <c r="G98" s="3"/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3"/>
      <c r="E99" s="2"/>
      <c r="F99" s="3"/>
      <c r="G99" s="3"/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3"/>
      <c r="E100" s="2"/>
      <c r="F100" s="3"/>
      <c r="G100" s="3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3"/>
      <c r="E101" s="2"/>
      <c r="F101" s="3"/>
      <c r="G101" s="3"/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3"/>
      <c r="E102" s="2"/>
      <c r="F102" s="3"/>
      <c r="G102" s="3"/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3"/>
      <c r="E103" s="2"/>
      <c r="F103" s="3"/>
      <c r="G103" s="3"/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3"/>
      <c r="E104" s="2"/>
      <c r="F104" s="3"/>
      <c r="G104" s="3"/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3"/>
      <c r="E105" s="2"/>
      <c r="F105" s="3"/>
      <c r="G105" s="3"/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3"/>
      <c r="E106" s="2"/>
      <c r="F106" s="3"/>
      <c r="G106" s="3"/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3"/>
      <c r="E107" s="2"/>
      <c r="F107" s="3"/>
      <c r="G107" s="3"/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3"/>
      <c r="E108" s="2"/>
      <c r="F108" s="3"/>
      <c r="G108" s="3"/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3"/>
      <c r="E109" s="2"/>
      <c r="F109" s="3"/>
      <c r="G109" s="3"/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3"/>
      <c r="E110" s="2"/>
      <c r="F110" s="3"/>
      <c r="G110" s="3"/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3"/>
      <c r="E111" s="2"/>
      <c r="F111" s="3"/>
      <c r="G111" s="3"/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3"/>
      <c r="E112" s="2"/>
      <c r="F112" s="3"/>
      <c r="G112" s="3"/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3"/>
      <c r="E113" s="2"/>
      <c r="F113" s="3"/>
      <c r="G113" s="3"/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3"/>
      <c r="E114" s="2"/>
      <c r="F114" s="3"/>
      <c r="G114" s="3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3"/>
      <c r="E115" s="2"/>
      <c r="F115" s="3"/>
      <c r="G115" s="3"/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3"/>
      <c r="E116" s="2"/>
      <c r="F116" s="3"/>
      <c r="G116" s="3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3"/>
      <c r="E117" s="2"/>
      <c r="F117" s="3"/>
      <c r="G117" s="3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3"/>
      <c r="E118" s="2"/>
      <c r="F118" s="3"/>
      <c r="G118" s="3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3"/>
      <c r="E119" s="2"/>
      <c r="F119" s="3"/>
      <c r="G119" s="3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3"/>
      <c r="E120" s="2"/>
      <c r="F120" s="3"/>
      <c r="G120" s="3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3"/>
      <c r="E121" s="2"/>
      <c r="F121" s="3"/>
      <c r="G121" s="3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3"/>
      <c r="E122" s="2"/>
      <c r="F122" s="3"/>
      <c r="G122" s="3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3"/>
      <c r="E123" s="2"/>
      <c r="F123" s="3"/>
      <c r="G123" s="3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3"/>
      <c r="E124" s="2"/>
      <c r="F124" s="3"/>
      <c r="G124" s="3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3"/>
      <c r="E125" s="2"/>
      <c r="F125" s="3"/>
      <c r="G125" s="3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3"/>
      <c r="E126" s="2"/>
      <c r="F126" s="3"/>
      <c r="G126" s="3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3"/>
      <c r="E127" s="2"/>
      <c r="F127" s="3"/>
      <c r="G127" s="3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3"/>
      <c r="E128" s="2"/>
      <c r="F128" s="3"/>
      <c r="G128" s="3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3"/>
      <c r="E129" s="2"/>
      <c r="F129" s="3"/>
      <c r="G129" s="3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3"/>
      <c r="E130" s="2"/>
      <c r="F130" s="3"/>
      <c r="G130" s="3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3"/>
      <c r="E131" s="2"/>
      <c r="F131" s="3"/>
      <c r="G131" s="3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3"/>
      <c r="E132" s="2"/>
      <c r="F132" s="3"/>
      <c r="G132" s="3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3"/>
      <c r="E133" s="2"/>
      <c r="F133" s="3"/>
      <c r="G133" s="3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3"/>
      <c r="E134" s="2"/>
      <c r="F134" s="3"/>
      <c r="G134" s="3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3"/>
      <c r="E135" s="2"/>
      <c r="F135" s="3"/>
      <c r="G135" s="3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3"/>
      <c r="E136" s="2"/>
      <c r="F136" s="3"/>
      <c r="G136" s="3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3"/>
      <c r="E137" s="2"/>
      <c r="F137" s="3"/>
      <c r="G137" s="3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3"/>
      <c r="E138" s="2"/>
      <c r="F138" s="3"/>
      <c r="G138" s="3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3"/>
      <c r="E139" s="2"/>
      <c r="F139" s="3"/>
      <c r="G139" s="3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3"/>
      <c r="E140" s="2"/>
      <c r="F140" s="3"/>
      <c r="G140" s="3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3"/>
      <c r="E141" s="2"/>
      <c r="F141" s="3"/>
      <c r="G141" s="3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3"/>
      <c r="E142" s="2"/>
      <c r="F142" s="3"/>
      <c r="G142" s="3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3"/>
      <c r="E143" s="2"/>
      <c r="F143" s="3"/>
      <c r="G143" s="3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3"/>
      <c r="E144" s="2"/>
      <c r="F144" s="3"/>
      <c r="G144" s="3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3"/>
      <c r="E145" s="2"/>
      <c r="F145" s="3"/>
      <c r="G145" s="3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3"/>
      <c r="E146" s="2"/>
      <c r="F146" s="3"/>
      <c r="G146" s="3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3"/>
      <c r="E147" s="2"/>
      <c r="F147" s="3"/>
      <c r="G147" s="3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3"/>
      <c r="E148" s="2"/>
      <c r="F148" s="3"/>
      <c r="G148" s="3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3"/>
      <c r="E149" s="2"/>
      <c r="F149" s="3"/>
      <c r="G149" s="3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3"/>
      <c r="E150" s="2"/>
      <c r="F150" s="3"/>
      <c r="G150" s="3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3"/>
      <c r="E151" s="2"/>
      <c r="F151" s="3"/>
      <c r="G151" s="3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3"/>
      <c r="E152" s="2"/>
      <c r="F152" s="3"/>
      <c r="G152" s="3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3"/>
      <c r="E153" s="2"/>
      <c r="F153" s="3"/>
      <c r="G153" s="3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3"/>
      <c r="E154" s="2"/>
      <c r="F154" s="3"/>
      <c r="G154" s="3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3"/>
      <c r="E155" s="2"/>
      <c r="F155" s="3"/>
      <c r="G155" s="3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3"/>
      <c r="E156" s="2"/>
      <c r="F156" s="3"/>
      <c r="G156" s="3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3"/>
      <c r="E157" s="2"/>
      <c r="F157" s="3"/>
      <c r="G157" s="3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3"/>
      <c r="E158" s="2"/>
      <c r="F158" s="3"/>
      <c r="G158" s="3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3"/>
      <c r="E159" s="2"/>
      <c r="F159" s="3"/>
      <c r="G159" s="3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3"/>
      <c r="E160" s="2"/>
      <c r="F160" s="3"/>
      <c r="G160" s="3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3"/>
      <c r="E161" s="2"/>
      <c r="F161" s="3"/>
      <c r="G161" s="3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3"/>
      <c r="E162" s="2"/>
      <c r="F162" s="3"/>
      <c r="G162" s="3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3"/>
      <c r="E163" s="2"/>
      <c r="F163" s="3"/>
      <c r="G163" s="3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3"/>
      <c r="E164" s="2"/>
      <c r="F164" s="3"/>
      <c r="G164" s="3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3"/>
      <c r="E165" s="2"/>
      <c r="F165" s="3"/>
      <c r="G165" s="3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3"/>
      <c r="E166" s="2"/>
      <c r="F166" s="3"/>
      <c r="G166" s="3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3"/>
      <c r="E167" s="2"/>
      <c r="F167" s="3"/>
      <c r="G167" s="3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3"/>
      <c r="E168" s="2"/>
      <c r="F168" s="3"/>
      <c r="G168" s="3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3"/>
      <c r="E169" s="2"/>
      <c r="F169" s="3"/>
      <c r="G169" s="3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3"/>
      <c r="E170" s="2"/>
      <c r="F170" s="3"/>
      <c r="G170" s="3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3"/>
      <c r="E171" s="2"/>
      <c r="F171" s="3"/>
      <c r="G171" s="3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3"/>
      <c r="E172" s="2"/>
      <c r="F172" s="3"/>
      <c r="G172" s="3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3"/>
      <c r="E173" s="2"/>
      <c r="F173" s="3"/>
      <c r="G173" s="3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3"/>
      <c r="E174" s="2"/>
      <c r="F174" s="3"/>
      <c r="G174" s="3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3"/>
      <c r="E175" s="2"/>
      <c r="F175" s="3"/>
      <c r="G175" s="3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3"/>
      <c r="E176" s="2"/>
      <c r="F176" s="3"/>
      <c r="G176" s="3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3"/>
      <c r="E177" s="2"/>
      <c r="F177" s="3"/>
      <c r="G177" s="3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3"/>
      <c r="E178" s="2"/>
      <c r="F178" s="3"/>
      <c r="G178" s="3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3"/>
      <c r="E179" s="2"/>
      <c r="F179" s="3"/>
      <c r="G179" s="3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3"/>
      <c r="E180" s="2"/>
      <c r="F180" s="3"/>
      <c r="G180" s="3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3"/>
      <c r="E181" s="2"/>
      <c r="F181" s="3"/>
      <c r="G181" s="3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3"/>
      <c r="E182" s="2"/>
      <c r="F182" s="3"/>
      <c r="G182" s="3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3"/>
      <c r="E183" s="2"/>
      <c r="F183" s="3"/>
      <c r="G183" s="3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3"/>
      <c r="E184" s="2"/>
      <c r="F184" s="3"/>
      <c r="G184" s="3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3"/>
      <c r="E185" s="2"/>
      <c r="F185" s="3"/>
      <c r="G185" s="3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3"/>
      <c r="E186" s="2"/>
      <c r="F186" s="3"/>
      <c r="G186" s="3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3"/>
      <c r="E187" s="2"/>
      <c r="F187" s="3"/>
      <c r="G187" s="3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3"/>
      <c r="E188" s="2"/>
      <c r="F188" s="3"/>
      <c r="G188" s="3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3"/>
      <c r="E189" s="2"/>
      <c r="F189" s="3"/>
      <c r="G189" s="3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3"/>
      <c r="E190" s="2"/>
      <c r="F190" s="3"/>
      <c r="G190" s="3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3"/>
      <c r="E191" s="2"/>
      <c r="F191" s="3"/>
      <c r="G191" s="3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3"/>
      <c r="E192" s="2"/>
      <c r="F192" s="3"/>
      <c r="G192" s="3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3"/>
      <c r="E193" s="2"/>
      <c r="F193" s="3"/>
      <c r="G193" s="3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3"/>
      <c r="E194" s="2"/>
      <c r="F194" s="3"/>
      <c r="G194" s="3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3"/>
      <c r="E195" s="2"/>
      <c r="F195" s="3"/>
      <c r="G195" s="3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3"/>
      <c r="E196" s="2"/>
      <c r="F196" s="3"/>
      <c r="G196" s="3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3"/>
      <c r="E197" s="2"/>
      <c r="F197" s="3"/>
      <c r="G197" s="3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3"/>
      <c r="E198" s="2"/>
      <c r="F198" s="3"/>
      <c r="G198" s="3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3"/>
      <c r="E199" s="2"/>
      <c r="F199" s="3"/>
      <c r="G199" s="3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3"/>
      <c r="E200" s="2"/>
      <c r="F200" s="3"/>
      <c r="G200" s="3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3"/>
      <c r="E201" s="2"/>
      <c r="F201" s="3"/>
      <c r="G201" s="3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3"/>
      <c r="E202" s="2"/>
      <c r="F202" s="3"/>
      <c r="G202" s="3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3"/>
      <c r="E203" s="2"/>
      <c r="F203" s="3"/>
      <c r="G203" s="3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3"/>
      <c r="E204" s="2"/>
      <c r="F204" s="3"/>
      <c r="G204" s="3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3"/>
      <c r="E205" s="2"/>
      <c r="F205" s="3"/>
      <c r="G205" s="3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3"/>
      <c r="E206" s="2"/>
      <c r="F206" s="3"/>
      <c r="G206" s="3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3"/>
      <c r="E207" s="2"/>
      <c r="F207" s="3"/>
      <c r="G207" s="3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3"/>
      <c r="E208" s="2"/>
      <c r="F208" s="3"/>
      <c r="G208" s="3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3"/>
      <c r="E209" s="2"/>
      <c r="F209" s="3"/>
      <c r="G209" s="3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3"/>
      <c r="E210" s="2"/>
      <c r="F210" s="3"/>
      <c r="G210" s="3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3"/>
      <c r="E211" s="2"/>
      <c r="F211" s="3"/>
      <c r="G211" s="3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3"/>
      <c r="E212" s="2"/>
      <c r="F212" s="3"/>
      <c r="G212" s="3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3"/>
      <c r="E213" s="2"/>
      <c r="F213" s="3"/>
      <c r="G213" s="3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3"/>
      <c r="E214" s="2"/>
      <c r="F214" s="3"/>
      <c r="G214" s="3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3"/>
      <c r="E215" s="2"/>
      <c r="F215" s="3"/>
      <c r="G215" s="3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3"/>
      <c r="E216" s="2"/>
      <c r="F216" s="3"/>
      <c r="G216" s="3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3"/>
      <c r="E217" s="2"/>
      <c r="F217" s="3"/>
      <c r="G217" s="3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3"/>
      <c r="E218" s="2"/>
      <c r="F218" s="3"/>
      <c r="G218" s="3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3"/>
      <c r="E219" s="2"/>
      <c r="F219" s="3"/>
      <c r="G219" s="3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3"/>
      <c r="E220" s="2"/>
      <c r="F220" s="3"/>
      <c r="G220" s="3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3"/>
      <c r="E221" s="2"/>
      <c r="F221" s="3"/>
      <c r="G221" s="3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3"/>
      <c r="E222" s="2"/>
      <c r="F222" s="3"/>
      <c r="G222" s="3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3"/>
      <c r="E223" s="2"/>
      <c r="F223" s="3"/>
      <c r="G223" s="3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3"/>
      <c r="E224" s="2"/>
      <c r="F224" s="3"/>
      <c r="G224" s="3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3"/>
      <c r="E225" s="2"/>
      <c r="F225" s="3"/>
      <c r="G225" s="3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3"/>
      <c r="E226" s="2"/>
      <c r="F226" s="3"/>
      <c r="G226" s="3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3"/>
      <c r="E227" s="2"/>
      <c r="F227" s="3"/>
      <c r="G227" s="3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3"/>
      <c r="E228" s="2"/>
      <c r="F228" s="3"/>
      <c r="G228" s="3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3"/>
      <c r="E229" s="2"/>
      <c r="F229" s="3"/>
      <c r="G229" s="3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3"/>
      <c r="E230" s="2"/>
      <c r="F230" s="3"/>
      <c r="G230" s="3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3"/>
      <c r="E231" s="2"/>
      <c r="F231" s="3"/>
      <c r="G231" s="3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3"/>
      <c r="E232" s="2"/>
      <c r="F232" s="3"/>
      <c r="G232" s="3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3"/>
      <c r="E233" s="2"/>
      <c r="F233" s="3"/>
      <c r="G233" s="3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3"/>
      <c r="E234" s="2"/>
      <c r="F234" s="3"/>
      <c r="G234" s="3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3"/>
      <c r="E235" s="2"/>
      <c r="F235" s="3"/>
      <c r="G235" s="3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3"/>
      <c r="E236" s="2"/>
      <c r="F236" s="3"/>
      <c r="G236" s="3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3"/>
      <c r="E237" s="2"/>
      <c r="F237" s="3"/>
      <c r="G237" s="3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3"/>
      <c r="E238" s="2"/>
      <c r="F238" s="3"/>
      <c r="G238" s="3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3"/>
      <c r="E239" s="2"/>
      <c r="F239" s="3"/>
      <c r="G239" s="3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3"/>
      <c r="E240" s="2"/>
      <c r="F240" s="3"/>
      <c r="G240" s="3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3"/>
      <c r="E241" s="2"/>
      <c r="F241" s="3"/>
      <c r="G241" s="3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3"/>
      <c r="E242" s="2"/>
      <c r="F242" s="3"/>
      <c r="G242" s="3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3"/>
      <c r="E243" s="2"/>
      <c r="F243" s="3"/>
      <c r="G243" s="3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3"/>
      <c r="E244" s="2"/>
      <c r="F244" s="3"/>
      <c r="G244" s="3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3"/>
      <c r="E245" s="2"/>
      <c r="F245" s="3"/>
      <c r="G245" s="3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3"/>
      <c r="E246" s="2"/>
      <c r="F246" s="3"/>
      <c r="G246" s="3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3"/>
      <c r="E247" s="2"/>
      <c r="F247" s="3"/>
      <c r="G247" s="3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3"/>
      <c r="E248" s="2"/>
      <c r="F248" s="3"/>
      <c r="G248" s="3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3"/>
      <c r="E249" s="2"/>
      <c r="F249" s="3"/>
      <c r="G249" s="3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3"/>
      <c r="E250" s="2"/>
      <c r="F250" s="3"/>
      <c r="G250" s="3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3"/>
      <c r="E251" s="2"/>
      <c r="F251" s="3"/>
      <c r="G251" s="3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3"/>
      <c r="E252" s="2"/>
      <c r="F252" s="3"/>
      <c r="G252" s="3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3"/>
      <c r="E253" s="2"/>
      <c r="F253" s="3"/>
      <c r="G253" s="3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3"/>
      <c r="E254" s="2"/>
      <c r="F254" s="3"/>
      <c r="G254" s="3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3"/>
      <c r="E255" s="2"/>
      <c r="F255" s="3"/>
      <c r="G255" s="3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3"/>
      <c r="E256" s="2"/>
      <c r="F256" s="3"/>
      <c r="G256" s="3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3"/>
      <c r="E257" s="2"/>
      <c r="F257" s="3"/>
      <c r="G257" s="3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3"/>
      <c r="E258" s="2"/>
      <c r="F258" s="3"/>
      <c r="G258" s="3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3"/>
      <c r="E259" s="2"/>
      <c r="F259" s="3"/>
      <c r="G259" s="3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3"/>
      <c r="E260" s="2"/>
      <c r="F260" s="3"/>
      <c r="G260" s="3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3"/>
      <c r="E261" s="2"/>
      <c r="F261" s="3"/>
      <c r="G261" s="3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3"/>
      <c r="E262" s="2"/>
      <c r="F262" s="3"/>
      <c r="G262" s="3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3"/>
      <c r="E263" s="2"/>
      <c r="F263" s="3"/>
      <c r="G263" s="3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3"/>
      <c r="E264" s="2"/>
      <c r="F264" s="3"/>
      <c r="G264" s="3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3"/>
      <c r="E265" s="2"/>
      <c r="F265" s="3"/>
      <c r="G265" s="3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3"/>
      <c r="E266" s="2"/>
      <c r="F266" s="3"/>
      <c r="G266" s="3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3"/>
      <c r="E267" s="2"/>
      <c r="F267" s="3"/>
      <c r="G267" s="3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3"/>
      <c r="E268" s="2"/>
      <c r="F268" s="3"/>
      <c r="G268" s="3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3"/>
      <c r="E269" s="2"/>
      <c r="F269" s="3"/>
      <c r="G269" s="3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3"/>
      <c r="E270" s="2"/>
      <c r="F270" s="3"/>
      <c r="G270" s="3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3"/>
      <c r="E271" s="2"/>
      <c r="F271" s="3"/>
      <c r="G271" s="3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3"/>
      <c r="E272" s="2"/>
      <c r="F272" s="3"/>
      <c r="G272" s="3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3"/>
      <c r="E273" s="2"/>
      <c r="F273" s="3"/>
      <c r="G273" s="3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3"/>
      <c r="E274" s="2"/>
      <c r="F274" s="3"/>
      <c r="G274" s="3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3"/>
      <c r="E275" s="2"/>
      <c r="F275" s="3"/>
      <c r="G275" s="3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3"/>
      <c r="E276" s="2"/>
      <c r="F276" s="3"/>
      <c r="G276" s="3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3"/>
      <c r="E277" s="2"/>
      <c r="F277" s="3"/>
      <c r="G277" s="3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3"/>
      <c r="E278" s="2"/>
      <c r="F278" s="3"/>
      <c r="G278" s="3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3"/>
      <c r="E279" s="2"/>
      <c r="F279" s="3"/>
      <c r="G279" s="3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3"/>
      <c r="E280" s="2"/>
      <c r="F280" s="3"/>
      <c r="G280" s="3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3"/>
      <c r="E281" s="2"/>
      <c r="F281" s="3"/>
      <c r="G281" s="3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3"/>
      <c r="E282" s="2"/>
      <c r="F282" s="3"/>
      <c r="G282" s="3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3"/>
      <c r="E283" s="2"/>
      <c r="F283" s="3"/>
      <c r="G283" s="3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3"/>
      <c r="E284" s="2"/>
      <c r="F284" s="3"/>
      <c r="G284" s="3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3"/>
      <c r="E285" s="2"/>
      <c r="F285" s="3"/>
      <c r="G285" s="3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3"/>
      <c r="E286" s="2"/>
      <c r="F286" s="3"/>
      <c r="G286" s="3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3"/>
      <c r="E287" s="2"/>
      <c r="F287" s="3"/>
      <c r="G287" s="3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3"/>
      <c r="E288" s="2"/>
      <c r="F288" s="3"/>
      <c r="G288" s="3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3"/>
      <c r="E289" s="2"/>
      <c r="F289" s="3"/>
      <c r="G289" s="3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3"/>
      <c r="E290" s="2"/>
      <c r="F290" s="3"/>
      <c r="G290" s="3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3"/>
      <c r="E291" s="2"/>
      <c r="F291" s="3"/>
      <c r="G291" s="3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3"/>
      <c r="E292" s="2"/>
      <c r="F292" s="3"/>
      <c r="G292" s="3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3"/>
      <c r="E293" s="2"/>
      <c r="F293" s="3"/>
      <c r="G293" s="3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3"/>
      <c r="E294" s="2"/>
      <c r="F294" s="3"/>
      <c r="G294" s="3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3"/>
      <c r="E295" s="2"/>
      <c r="F295" s="3"/>
      <c r="G295" s="3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3"/>
      <c r="E296" s="2"/>
      <c r="F296" s="3"/>
      <c r="G296" s="3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3"/>
      <c r="E297" s="2"/>
      <c r="F297" s="3"/>
      <c r="G297" s="3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3"/>
      <c r="E298" s="2"/>
      <c r="F298" s="3"/>
      <c r="G298" s="3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3"/>
      <c r="E299" s="2"/>
      <c r="F299" s="3"/>
      <c r="G299" s="3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3"/>
      <c r="E300" s="2"/>
      <c r="F300" s="3"/>
      <c r="G300" s="3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3"/>
      <c r="E301" s="2"/>
      <c r="F301" s="3"/>
      <c r="G301" s="3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3"/>
      <c r="E302" s="2"/>
      <c r="F302" s="3"/>
      <c r="G302" s="3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3"/>
      <c r="E303" s="2"/>
      <c r="F303" s="3"/>
      <c r="G303" s="3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3"/>
      <c r="E304" s="2"/>
      <c r="F304" s="3"/>
      <c r="G304" s="3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3"/>
      <c r="E305" s="2"/>
      <c r="F305" s="3"/>
      <c r="G305" s="3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3"/>
      <c r="E306" s="2"/>
      <c r="F306" s="3"/>
      <c r="G306" s="3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3"/>
      <c r="E307" s="2"/>
      <c r="F307" s="3"/>
      <c r="G307" s="3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3"/>
      <c r="E308" s="2"/>
      <c r="F308" s="3"/>
      <c r="G308" s="3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3"/>
      <c r="E309" s="2"/>
      <c r="F309" s="3"/>
      <c r="G309" s="3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3"/>
      <c r="E310" s="2"/>
      <c r="F310" s="3"/>
      <c r="G310" s="3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3"/>
      <c r="E311" s="2"/>
      <c r="F311" s="3"/>
      <c r="G311" s="3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3"/>
      <c r="E312" s="2"/>
      <c r="F312" s="3"/>
      <c r="G312" s="3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3"/>
      <c r="E313" s="2"/>
      <c r="F313" s="3"/>
      <c r="G313" s="3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3"/>
      <c r="E314" s="2"/>
      <c r="F314" s="3"/>
      <c r="G314" s="3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3"/>
      <c r="E315" s="2"/>
      <c r="F315" s="3"/>
      <c r="G315" s="3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3"/>
      <c r="E316" s="2"/>
      <c r="F316" s="3"/>
      <c r="G316" s="3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3"/>
      <c r="E317" s="2"/>
      <c r="F317" s="3"/>
      <c r="G317" s="3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3"/>
      <c r="E318" s="2"/>
      <c r="F318" s="3"/>
      <c r="G318" s="3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3"/>
      <c r="E319" s="2"/>
      <c r="F319" s="3"/>
      <c r="G319" s="3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3"/>
      <c r="E320" s="2"/>
      <c r="F320" s="3"/>
      <c r="G320" s="3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3"/>
      <c r="E321" s="2"/>
      <c r="F321" s="3"/>
      <c r="G321" s="3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3"/>
      <c r="E322" s="2"/>
      <c r="F322" s="3"/>
      <c r="G322" s="3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3"/>
      <c r="E323" s="2"/>
      <c r="F323" s="3"/>
      <c r="G323" s="3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3"/>
      <c r="E324" s="2"/>
      <c r="F324" s="3"/>
      <c r="G324" s="3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3"/>
      <c r="E325" s="2"/>
      <c r="F325" s="3"/>
      <c r="G325" s="3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3"/>
      <c r="E326" s="2"/>
      <c r="F326" s="3"/>
      <c r="G326" s="3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3"/>
      <c r="E327" s="2"/>
      <c r="F327" s="3"/>
      <c r="G327" s="3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3"/>
      <c r="E328" s="2"/>
      <c r="F328" s="3"/>
      <c r="G328" s="3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3"/>
      <c r="E329" s="2"/>
      <c r="F329" s="3"/>
      <c r="G329" s="3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3"/>
      <c r="E330" s="2"/>
      <c r="F330" s="3"/>
      <c r="G330" s="3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3"/>
      <c r="E331" s="2"/>
      <c r="F331" s="3"/>
      <c r="G331" s="3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3"/>
      <c r="E332" s="2"/>
      <c r="F332" s="3"/>
      <c r="G332" s="3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3"/>
      <c r="E333" s="2"/>
      <c r="F333" s="3"/>
      <c r="G333" s="3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3"/>
      <c r="E334" s="2"/>
      <c r="F334" s="3"/>
      <c r="G334" s="3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3"/>
      <c r="E335" s="2"/>
      <c r="F335" s="3"/>
      <c r="G335" s="3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3"/>
      <c r="E336" s="2"/>
      <c r="F336" s="3"/>
      <c r="G336" s="3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3"/>
      <c r="E337" s="2"/>
      <c r="F337" s="3"/>
      <c r="G337" s="3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3"/>
      <c r="E338" s="2"/>
      <c r="F338" s="3"/>
      <c r="G338" s="3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3"/>
      <c r="E339" s="2"/>
      <c r="F339" s="3"/>
      <c r="G339" s="3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3"/>
      <c r="E340" s="2"/>
      <c r="F340" s="3"/>
      <c r="G340" s="3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3"/>
      <c r="E341" s="2"/>
      <c r="F341" s="3"/>
      <c r="G341" s="3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3"/>
      <c r="E342" s="2"/>
      <c r="F342" s="3"/>
      <c r="G342" s="3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3"/>
      <c r="E343" s="2"/>
      <c r="F343" s="3"/>
      <c r="G343" s="3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3"/>
      <c r="E344" s="2"/>
      <c r="F344" s="3"/>
      <c r="G344" s="3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3"/>
      <c r="E345" s="2"/>
      <c r="F345" s="3"/>
      <c r="G345" s="3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3"/>
      <c r="E346" s="2"/>
      <c r="F346" s="3"/>
      <c r="G346" s="3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3"/>
      <c r="E347" s="2"/>
      <c r="F347" s="3"/>
      <c r="G347" s="3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3"/>
      <c r="E348" s="2"/>
      <c r="F348" s="3"/>
      <c r="G348" s="3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3"/>
      <c r="E349" s="2"/>
      <c r="F349" s="3"/>
      <c r="G349" s="3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3"/>
      <c r="E350" s="2"/>
      <c r="F350" s="3"/>
      <c r="G350" s="3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3"/>
      <c r="E351" s="2"/>
      <c r="F351" s="3"/>
      <c r="G351" s="3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3"/>
      <c r="E352" s="2"/>
      <c r="F352" s="3"/>
      <c r="G352" s="3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3"/>
      <c r="E353" s="2"/>
      <c r="F353" s="3"/>
      <c r="G353" s="3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3"/>
      <c r="E354" s="2"/>
      <c r="F354" s="3"/>
      <c r="G354" s="3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3"/>
      <c r="E355" s="2"/>
      <c r="F355" s="3"/>
      <c r="G355" s="3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3"/>
      <c r="E356" s="2"/>
      <c r="F356" s="3"/>
      <c r="G356" s="3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3"/>
      <c r="E357" s="2"/>
      <c r="F357" s="3"/>
      <c r="G357" s="3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3"/>
      <c r="E358" s="2"/>
      <c r="F358" s="3"/>
      <c r="G358" s="3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3"/>
      <c r="E359" s="2"/>
      <c r="F359" s="3"/>
      <c r="G359" s="3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3"/>
      <c r="E360" s="2"/>
      <c r="F360" s="3"/>
      <c r="G360" s="3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3"/>
      <c r="E361" s="2"/>
      <c r="F361" s="3"/>
      <c r="G361" s="3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3"/>
      <c r="E362" s="2"/>
      <c r="F362" s="3"/>
      <c r="G362" s="3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3"/>
      <c r="E363" s="2"/>
      <c r="F363" s="3"/>
      <c r="G363" s="3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3"/>
      <c r="E364" s="2"/>
      <c r="F364" s="3"/>
      <c r="G364" s="3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3"/>
      <c r="E365" s="2"/>
      <c r="F365" s="3"/>
      <c r="G365" s="3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3"/>
      <c r="E366" s="2"/>
      <c r="F366" s="3"/>
      <c r="G366" s="3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3"/>
      <c r="E367" s="2"/>
      <c r="F367" s="3"/>
      <c r="G367" s="3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3"/>
      <c r="E368" s="2"/>
      <c r="F368" s="3"/>
      <c r="G368" s="3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3"/>
      <c r="E369" s="2"/>
      <c r="F369" s="3"/>
      <c r="G369" s="3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3"/>
      <c r="E370" s="2"/>
      <c r="F370" s="3"/>
      <c r="G370" s="3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3"/>
      <c r="E371" s="2"/>
      <c r="F371" s="3"/>
      <c r="G371" s="3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3"/>
      <c r="E372" s="2"/>
      <c r="F372" s="3"/>
      <c r="G372" s="3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3"/>
      <c r="E373" s="2"/>
      <c r="F373" s="3"/>
      <c r="G373" s="3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3"/>
      <c r="E374" s="2"/>
      <c r="F374" s="3"/>
      <c r="G374" s="3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3"/>
      <c r="E375" s="2"/>
      <c r="F375" s="3"/>
      <c r="G375" s="3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3"/>
      <c r="E376" s="2"/>
      <c r="F376" s="3"/>
      <c r="G376" s="3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3"/>
      <c r="E377" s="2"/>
      <c r="F377" s="3"/>
      <c r="G377" s="3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3"/>
      <c r="E378" s="2"/>
      <c r="F378" s="3"/>
      <c r="G378" s="3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3"/>
      <c r="E379" s="2"/>
      <c r="F379" s="3"/>
      <c r="G379" s="3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3"/>
      <c r="E380" s="2"/>
      <c r="F380" s="3"/>
      <c r="G380" s="3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3"/>
      <c r="E381" s="2"/>
      <c r="F381" s="3"/>
      <c r="G381" s="3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3"/>
      <c r="E382" s="2"/>
      <c r="F382" s="3"/>
      <c r="G382" s="3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3"/>
      <c r="E383" s="2"/>
      <c r="F383" s="3"/>
      <c r="G383" s="3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3"/>
      <c r="E384" s="2"/>
      <c r="F384" s="3"/>
      <c r="G384" s="3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3"/>
      <c r="E385" s="2"/>
      <c r="F385" s="3"/>
      <c r="G385" s="3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3"/>
      <c r="E386" s="2"/>
      <c r="F386" s="3"/>
      <c r="G386" s="3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3"/>
      <c r="E387" s="2"/>
      <c r="F387" s="3"/>
      <c r="G387" s="3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3"/>
      <c r="E388" s="2"/>
      <c r="F388" s="3"/>
      <c r="G388" s="3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3"/>
      <c r="E389" s="2"/>
      <c r="F389" s="3"/>
      <c r="G389" s="3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3"/>
      <c r="E390" s="2"/>
      <c r="F390" s="3"/>
      <c r="G390" s="3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3"/>
      <c r="E391" s="2"/>
      <c r="F391" s="3"/>
      <c r="G391" s="3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3"/>
      <c r="E392" s="2"/>
      <c r="F392" s="3"/>
      <c r="G392" s="3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3"/>
      <c r="E393" s="2"/>
      <c r="F393" s="3"/>
      <c r="G393" s="3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3"/>
      <c r="E394" s="2"/>
      <c r="F394" s="3"/>
      <c r="G394" s="3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3"/>
      <c r="E395" s="2"/>
      <c r="F395" s="3"/>
      <c r="G395" s="3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3"/>
      <c r="E396" s="2"/>
      <c r="F396" s="3"/>
      <c r="G396" s="3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3"/>
      <c r="E397" s="2"/>
      <c r="F397" s="3"/>
      <c r="G397" s="3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3"/>
      <c r="E398" s="2"/>
      <c r="F398" s="3"/>
      <c r="G398" s="3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3"/>
      <c r="E399" s="2"/>
      <c r="F399" s="3"/>
      <c r="G399" s="3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3"/>
      <c r="E400" s="2"/>
      <c r="F400" s="3"/>
      <c r="G400" s="3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3"/>
      <c r="E401" s="2"/>
      <c r="F401" s="3"/>
      <c r="G401" s="3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3"/>
      <c r="E402" s="2"/>
      <c r="F402" s="3"/>
      <c r="G402" s="3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3"/>
      <c r="E403" s="2"/>
      <c r="F403" s="3"/>
      <c r="G403" s="3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3"/>
      <c r="E404" s="2"/>
      <c r="F404" s="3"/>
      <c r="G404" s="3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3"/>
      <c r="E405" s="2"/>
      <c r="F405" s="3"/>
      <c r="G405" s="3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3"/>
      <c r="E406" s="2"/>
      <c r="F406" s="3"/>
      <c r="G406" s="3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3"/>
      <c r="E407" s="2"/>
      <c r="F407" s="3"/>
      <c r="G407" s="3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3"/>
      <c r="E408" s="2"/>
      <c r="F408" s="3"/>
      <c r="G408" s="3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3"/>
      <c r="E409" s="2"/>
      <c r="F409" s="3"/>
      <c r="G409" s="3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3"/>
      <c r="E410" s="2"/>
      <c r="F410" s="3"/>
      <c r="G410" s="3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3"/>
      <c r="E411" s="2"/>
      <c r="F411" s="3"/>
      <c r="G411" s="3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3"/>
      <c r="E412" s="2"/>
      <c r="F412" s="3"/>
      <c r="G412" s="3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3"/>
      <c r="E413" s="2"/>
      <c r="F413" s="3"/>
      <c r="G413" s="3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3"/>
      <c r="E414" s="2"/>
      <c r="F414" s="3"/>
      <c r="G414" s="3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3"/>
      <c r="E415" s="2"/>
      <c r="F415" s="3"/>
      <c r="G415" s="3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3"/>
      <c r="E416" s="2"/>
      <c r="F416" s="3"/>
      <c r="G416" s="3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3"/>
      <c r="E417" s="2"/>
      <c r="F417" s="3"/>
      <c r="G417" s="3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3"/>
      <c r="E418" s="2"/>
      <c r="F418" s="3"/>
      <c r="G418" s="3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3"/>
      <c r="E419" s="2"/>
      <c r="F419" s="3"/>
      <c r="G419" s="3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3"/>
      <c r="E420" s="2"/>
      <c r="F420" s="3"/>
      <c r="G420" s="3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3"/>
      <c r="E421" s="2"/>
      <c r="F421" s="3"/>
      <c r="G421" s="3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3"/>
      <c r="E422" s="2"/>
      <c r="F422" s="3"/>
      <c r="G422" s="3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3"/>
      <c r="E423" s="2"/>
      <c r="F423" s="3"/>
      <c r="G423" s="3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3"/>
      <c r="E424" s="2"/>
      <c r="F424" s="3"/>
      <c r="G424" s="3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3"/>
      <c r="E425" s="2"/>
      <c r="F425" s="3"/>
      <c r="G425" s="3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3"/>
      <c r="E426" s="2"/>
      <c r="F426" s="3"/>
      <c r="G426" s="3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3"/>
      <c r="E427" s="2"/>
      <c r="F427" s="3"/>
      <c r="G427" s="3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3"/>
      <c r="E428" s="2"/>
      <c r="F428" s="3"/>
      <c r="G428" s="3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3"/>
      <c r="E429" s="2"/>
      <c r="F429" s="3"/>
      <c r="G429" s="3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3"/>
      <c r="E430" s="2"/>
      <c r="F430" s="3"/>
      <c r="G430" s="3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3"/>
      <c r="E431" s="2"/>
      <c r="F431" s="3"/>
      <c r="G431" s="3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3"/>
      <c r="E432" s="2"/>
      <c r="F432" s="3"/>
      <c r="G432" s="3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3"/>
      <c r="E433" s="2"/>
      <c r="F433" s="3"/>
      <c r="G433" s="3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3"/>
      <c r="E434" s="2"/>
      <c r="F434" s="3"/>
      <c r="G434" s="3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3"/>
      <c r="E435" s="2"/>
      <c r="F435" s="3"/>
      <c r="G435" s="3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3"/>
      <c r="E436" s="2"/>
      <c r="F436" s="3"/>
      <c r="G436" s="3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3"/>
      <c r="E437" s="2"/>
      <c r="F437" s="3"/>
      <c r="G437" s="3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3"/>
      <c r="E438" s="2"/>
      <c r="F438" s="3"/>
      <c r="G438" s="3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3"/>
      <c r="E439" s="2"/>
      <c r="F439" s="3"/>
      <c r="G439" s="3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3"/>
      <c r="E440" s="2"/>
      <c r="F440" s="3"/>
      <c r="G440" s="3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3"/>
      <c r="E441" s="2"/>
      <c r="F441" s="3"/>
      <c r="G441" s="3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3"/>
      <c r="E442" s="2"/>
      <c r="F442" s="3"/>
      <c r="G442" s="3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3"/>
      <c r="E443" s="2"/>
      <c r="F443" s="3"/>
      <c r="G443" s="3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3"/>
      <c r="E444" s="2"/>
      <c r="F444" s="3"/>
      <c r="G444" s="3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3"/>
      <c r="E445" s="2"/>
      <c r="F445" s="3"/>
      <c r="G445" s="3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3"/>
      <c r="E446" s="2"/>
      <c r="F446" s="3"/>
      <c r="G446" s="3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3"/>
      <c r="E447" s="2"/>
      <c r="F447" s="3"/>
      <c r="G447" s="3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3"/>
      <c r="E448" s="2"/>
      <c r="F448" s="3"/>
      <c r="G448" s="3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3"/>
      <c r="E449" s="2"/>
      <c r="F449" s="3"/>
      <c r="G449" s="3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3"/>
      <c r="E450" s="2"/>
      <c r="F450" s="3"/>
      <c r="G450" s="3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3"/>
      <c r="E451" s="2"/>
      <c r="F451" s="3"/>
      <c r="G451" s="3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3"/>
      <c r="E452" s="2"/>
      <c r="F452" s="3"/>
      <c r="G452" s="3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3"/>
      <c r="E453" s="2"/>
      <c r="F453" s="3"/>
      <c r="G453" s="3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3"/>
      <c r="E454" s="2"/>
      <c r="F454" s="3"/>
      <c r="G454" s="3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3"/>
      <c r="E455" s="2"/>
      <c r="F455" s="3"/>
      <c r="G455" s="3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3"/>
      <c r="E456" s="2"/>
      <c r="F456" s="3"/>
      <c r="G456" s="3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3"/>
      <c r="E457" s="2"/>
      <c r="F457" s="3"/>
      <c r="G457" s="3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3"/>
      <c r="E458" s="2"/>
      <c r="F458" s="3"/>
      <c r="G458" s="3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3"/>
      <c r="E459" s="2"/>
      <c r="F459" s="3"/>
      <c r="G459" s="3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3"/>
      <c r="E460" s="2"/>
      <c r="F460" s="3"/>
      <c r="G460" s="3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3"/>
      <c r="E461" s="2"/>
      <c r="F461" s="3"/>
      <c r="G461" s="3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3"/>
      <c r="E462" s="2"/>
      <c r="F462" s="3"/>
      <c r="G462" s="3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3"/>
      <c r="E463" s="2"/>
      <c r="F463" s="3"/>
      <c r="G463" s="3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3"/>
      <c r="E464" s="2"/>
      <c r="F464" s="3"/>
      <c r="G464" s="3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3"/>
      <c r="E465" s="2"/>
      <c r="F465" s="3"/>
      <c r="G465" s="3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3"/>
      <c r="E466" s="2"/>
      <c r="F466" s="3"/>
      <c r="G466" s="3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3"/>
      <c r="E467" s="2"/>
      <c r="F467" s="3"/>
      <c r="G467" s="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3"/>
      <c r="E468" s="2"/>
      <c r="F468" s="3"/>
      <c r="G468" s="3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3"/>
      <c r="E469" s="2"/>
      <c r="F469" s="3"/>
      <c r="G469" s="3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3"/>
      <c r="E470" s="2"/>
      <c r="F470" s="3"/>
      <c r="G470" s="3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3"/>
      <c r="E471" s="2"/>
      <c r="F471" s="3"/>
      <c r="G471" s="3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3"/>
      <c r="E472" s="2"/>
      <c r="F472" s="3"/>
      <c r="G472" s="3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3"/>
      <c r="E473" s="2"/>
      <c r="F473" s="3"/>
      <c r="G473" s="3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3"/>
      <c r="E474" s="2"/>
      <c r="F474" s="3"/>
      <c r="G474" s="3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3"/>
      <c r="E475" s="2"/>
      <c r="F475" s="3"/>
      <c r="G475" s="3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3"/>
      <c r="E476" s="2"/>
      <c r="F476" s="3"/>
      <c r="G476" s="3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3"/>
      <c r="E477" s="2"/>
      <c r="F477" s="3"/>
      <c r="G477" s="3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3"/>
      <c r="E478" s="2"/>
      <c r="F478" s="3"/>
      <c r="G478" s="3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3"/>
      <c r="E479" s="2"/>
      <c r="F479" s="3"/>
      <c r="G479" s="3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3"/>
      <c r="E480" s="2"/>
      <c r="F480" s="3"/>
      <c r="G480" s="3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3"/>
      <c r="E481" s="2"/>
      <c r="F481" s="3"/>
      <c r="G481" s="3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3"/>
      <c r="E482" s="2"/>
      <c r="F482" s="3"/>
      <c r="G482" s="3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3"/>
      <c r="E483" s="2"/>
      <c r="F483" s="3"/>
      <c r="G483" s="3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3"/>
      <c r="E484" s="2"/>
      <c r="F484" s="3"/>
      <c r="G484" s="3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3"/>
      <c r="E485" s="2"/>
      <c r="F485" s="3"/>
      <c r="G485" s="3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3"/>
      <c r="E486" s="2"/>
      <c r="F486" s="3"/>
      <c r="G486" s="3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3"/>
      <c r="E487" s="2"/>
      <c r="F487" s="3"/>
      <c r="G487" s="3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3"/>
      <c r="E488" s="2"/>
      <c r="F488" s="3"/>
      <c r="G488" s="3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3"/>
      <c r="E489" s="2"/>
      <c r="F489" s="3"/>
      <c r="G489" s="3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3"/>
      <c r="E490" s="2"/>
      <c r="F490" s="3"/>
      <c r="G490" s="3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3"/>
      <c r="E491" s="2"/>
      <c r="F491" s="3"/>
      <c r="G491" s="3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3"/>
      <c r="E492" s="2"/>
      <c r="F492" s="3"/>
      <c r="G492" s="3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3"/>
      <c r="E493" s="2"/>
      <c r="F493" s="3"/>
      <c r="G493" s="3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3"/>
      <c r="E494" s="2"/>
      <c r="F494" s="3"/>
      <c r="G494" s="3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3"/>
      <c r="E495" s="2"/>
      <c r="F495" s="3"/>
      <c r="G495" s="3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3"/>
      <c r="E496" s="2"/>
      <c r="F496" s="3"/>
      <c r="G496" s="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3"/>
      <c r="E497" s="2"/>
      <c r="F497" s="3"/>
      <c r="G497" s="3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3"/>
      <c r="E498" s="2"/>
      <c r="F498" s="3"/>
      <c r="G498" s="3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3"/>
      <c r="E499" s="2"/>
      <c r="F499" s="3"/>
      <c r="G499" s="3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3"/>
      <c r="E500" s="2"/>
      <c r="F500" s="3"/>
      <c r="G500" s="3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3"/>
      <c r="E501" s="2"/>
      <c r="F501" s="3"/>
      <c r="G501" s="3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3"/>
      <c r="E502" s="2"/>
      <c r="F502" s="3"/>
      <c r="G502" s="3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3"/>
      <c r="E503" s="2"/>
      <c r="F503" s="3"/>
      <c r="G503" s="3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3"/>
      <c r="E504" s="2"/>
      <c r="F504" s="3"/>
      <c r="G504" s="3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3"/>
      <c r="E505" s="2"/>
      <c r="F505" s="3"/>
      <c r="G505" s="3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3"/>
      <c r="E506" s="2"/>
      <c r="F506" s="3"/>
      <c r="G506" s="3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3"/>
      <c r="E507" s="2"/>
      <c r="F507" s="3"/>
      <c r="G507" s="3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3"/>
      <c r="E508" s="2"/>
      <c r="F508" s="3"/>
      <c r="G508" s="3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3"/>
      <c r="E509" s="2"/>
      <c r="F509" s="3"/>
      <c r="G509" s="3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3"/>
      <c r="E510" s="2"/>
      <c r="F510" s="3"/>
      <c r="G510" s="3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3"/>
      <c r="E511" s="2"/>
      <c r="F511" s="3"/>
      <c r="G511" s="3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3"/>
      <c r="E512" s="2"/>
      <c r="F512" s="3"/>
      <c r="G512" s="3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3"/>
      <c r="E513" s="2"/>
      <c r="F513" s="3"/>
      <c r="G513" s="3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3"/>
      <c r="E514" s="2"/>
      <c r="F514" s="3"/>
      <c r="G514" s="3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3"/>
      <c r="E515" s="2"/>
      <c r="F515" s="3"/>
      <c r="G515" s="3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3"/>
      <c r="E516" s="2"/>
      <c r="F516" s="3"/>
      <c r="G516" s="3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3"/>
      <c r="E517" s="2"/>
      <c r="F517" s="3"/>
      <c r="G517" s="3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3"/>
      <c r="E518" s="2"/>
      <c r="F518" s="3"/>
      <c r="G518" s="3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3"/>
      <c r="E519" s="2"/>
      <c r="F519" s="3"/>
      <c r="G519" s="3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3"/>
      <c r="E520" s="2"/>
      <c r="F520" s="3"/>
      <c r="G520" s="3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3"/>
      <c r="E521" s="2"/>
      <c r="F521" s="3"/>
      <c r="G521" s="3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3"/>
      <c r="E522" s="2"/>
      <c r="F522" s="3"/>
      <c r="G522" s="3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3"/>
      <c r="E523" s="2"/>
      <c r="F523" s="3"/>
      <c r="G523" s="3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3"/>
      <c r="E524" s="2"/>
      <c r="F524" s="3"/>
      <c r="G524" s="3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3"/>
      <c r="E525" s="2"/>
      <c r="F525" s="3"/>
      <c r="G525" s="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3"/>
      <c r="E526" s="2"/>
      <c r="F526" s="3"/>
      <c r="G526" s="3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3"/>
      <c r="E527" s="2"/>
      <c r="F527" s="3"/>
      <c r="G527" s="3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3"/>
      <c r="E528" s="2"/>
      <c r="F528" s="3"/>
      <c r="G528" s="3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3"/>
      <c r="E529" s="2"/>
      <c r="F529" s="3"/>
      <c r="G529" s="3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3"/>
      <c r="E530" s="2"/>
      <c r="F530" s="3"/>
      <c r="G530" s="3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3"/>
      <c r="E531" s="2"/>
      <c r="F531" s="3"/>
      <c r="G531" s="3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3"/>
      <c r="E532" s="2"/>
      <c r="F532" s="3"/>
      <c r="G532" s="3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3"/>
      <c r="E533" s="2"/>
      <c r="F533" s="3"/>
      <c r="G533" s="3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3"/>
      <c r="E534" s="2"/>
      <c r="F534" s="3"/>
      <c r="G534" s="3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3"/>
      <c r="E535" s="2"/>
      <c r="F535" s="3"/>
      <c r="G535" s="3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3"/>
      <c r="E536" s="2"/>
      <c r="F536" s="3"/>
      <c r="G536" s="3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3"/>
      <c r="E537" s="2"/>
      <c r="F537" s="3"/>
      <c r="G537" s="3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3"/>
      <c r="E538" s="2"/>
      <c r="F538" s="3"/>
      <c r="G538" s="3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3"/>
      <c r="E539" s="2"/>
      <c r="F539" s="3"/>
      <c r="G539" s="3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3"/>
      <c r="E540" s="2"/>
      <c r="F540" s="3"/>
      <c r="G540" s="3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3"/>
      <c r="E541" s="2"/>
      <c r="F541" s="3"/>
      <c r="G541" s="3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3"/>
      <c r="E542" s="2"/>
      <c r="F542" s="3"/>
      <c r="G542" s="3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3"/>
      <c r="E543" s="2"/>
      <c r="F543" s="3"/>
      <c r="G543" s="3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3"/>
      <c r="E544" s="2"/>
      <c r="F544" s="3"/>
      <c r="G544" s="3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3"/>
      <c r="E545" s="2"/>
      <c r="F545" s="3"/>
      <c r="G545" s="3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3"/>
      <c r="E546" s="2"/>
      <c r="F546" s="3"/>
      <c r="G546" s="3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3"/>
      <c r="E547" s="2"/>
      <c r="F547" s="3"/>
      <c r="G547" s="3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3"/>
      <c r="E548" s="2"/>
      <c r="F548" s="3"/>
      <c r="G548" s="3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3"/>
      <c r="E549" s="2"/>
      <c r="F549" s="3"/>
      <c r="G549" s="3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3"/>
      <c r="E550" s="2"/>
      <c r="F550" s="3"/>
      <c r="G550" s="3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3"/>
      <c r="E551" s="2"/>
      <c r="F551" s="3"/>
      <c r="G551" s="3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3"/>
      <c r="E552" s="2"/>
      <c r="F552" s="3"/>
      <c r="G552" s="3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3"/>
      <c r="E553" s="2"/>
      <c r="F553" s="3"/>
      <c r="G553" s="3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3"/>
      <c r="E554" s="2"/>
      <c r="F554" s="3"/>
      <c r="G554" s="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3"/>
      <c r="E555" s="2"/>
      <c r="F555" s="3"/>
      <c r="G555" s="3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3"/>
      <c r="E556" s="2"/>
      <c r="F556" s="3"/>
      <c r="G556" s="3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3"/>
      <c r="E557" s="2"/>
      <c r="F557" s="3"/>
      <c r="G557" s="3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3"/>
      <c r="E558" s="2"/>
      <c r="F558" s="3"/>
      <c r="G558" s="3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3"/>
      <c r="E559" s="2"/>
      <c r="F559" s="3"/>
      <c r="G559" s="3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3"/>
      <c r="E560" s="2"/>
      <c r="F560" s="3"/>
      <c r="G560" s="3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3"/>
      <c r="E561" s="2"/>
      <c r="F561" s="3"/>
      <c r="G561" s="3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3"/>
      <c r="E562" s="2"/>
      <c r="F562" s="3"/>
      <c r="G562" s="3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3"/>
      <c r="E563" s="2"/>
      <c r="F563" s="3"/>
      <c r="G563" s="3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3"/>
      <c r="E564" s="2"/>
      <c r="F564" s="3"/>
      <c r="G564" s="3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3"/>
      <c r="E565" s="2"/>
      <c r="F565" s="3"/>
      <c r="G565" s="3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3"/>
      <c r="E566" s="2"/>
      <c r="F566" s="3"/>
      <c r="G566" s="3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3"/>
      <c r="E567" s="2"/>
      <c r="F567" s="3"/>
      <c r="G567" s="3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3"/>
      <c r="E568" s="2"/>
      <c r="F568" s="3"/>
      <c r="G568" s="3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3"/>
      <c r="E569" s="2"/>
      <c r="F569" s="3"/>
      <c r="G569" s="3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3"/>
      <c r="E570" s="2"/>
      <c r="F570" s="3"/>
      <c r="G570" s="3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3"/>
      <c r="E571" s="2"/>
      <c r="F571" s="3"/>
      <c r="G571" s="3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3"/>
      <c r="E572" s="2"/>
      <c r="F572" s="3"/>
      <c r="G572" s="3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3"/>
      <c r="E573" s="2"/>
      <c r="F573" s="3"/>
      <c r="G573" s="3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3"/>
      <c r="E574" s="2"/>
      <c r="F574" s="3"/>
      <c r="G574" s="3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3"/>
      <c r="E575" s="2"/>
      <c r="F575" s="3"/>
      <c r="G575" s="3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3"/>
      <c r="E576" s="2"/>
      <c r="F576" s="3"/>
      <c r="G576" s="3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3"/>
      <c r="E577" s="2"/>
      <c r="F577" s="3"/>
      <c r="G577" s="3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3"/>
      <c r="E578" s="2"/>
      <c r="F578" s="3"/>
      <c r="G578" s="3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3"/>
      <c r="E579" s="2"/>
      <c r="F579" s="3"/>
      <c r="G579" s="3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3"/>
      <c r="E580" s="2"/>
      <c r="F580" s="3"/>
      <c r="G580" s="3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3"/>
      <c r="E581" s="2"/>
      <c r="F581" s="3"/>
      <c r="G581" s="3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3"/>
      <c r="E582" s="2"/>
      <c r="F582" s="3"/>
      <c r="G582" s="3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3"/>
      <c r="E583" s="2"/>
      <c r="F583" s="3"/>
      <c r="G583" s="3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3"/>
      <c r="E584" s="2"/>
      <c r="F584" s="3"/>
      <c r="G584" s="3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3"/>
      <c r="E585" s="2"/>
      <c r="F585" s="3"/>
      <c r="G585" s="3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3"/>
      <c r="E586" s="2"/>
      <c r="F586" s="3"/>
      <c r="G586" s="3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3"/>
      <c r="E587" s="2"/>
      <c r="F587" s="3"/>
      <c r="G587" s="3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3"/>
      <c r="E588" s="2"/>
      <c r="F588" s="3"/>
      <c r="G588" s="3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3"/>
      <c r="E589" s="2"/>
      <c r="F589" s="3"/>
      <c r="G589" s="3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3"/>
      <c r="E590" s="2"/>
      <c r="F590" s="3"/>
      <c r="G590" s="3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3"/>
      <c r="E591" s="2"/>
      <c r="F591" s="3"/>
      <c r="G591" s="3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3"/>
      <c r="E592" s="2"/>
      <c r="F592" s="3"/>
      <c r="G592" s="3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3"/>
      <c r="E593" s="2"/>
      <c r="F593" s="3"/>
      <c r="G593" s="3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3"/>
      <c r="E594" s="2"/>
      <c r="F594" s="3"/>
      <c r="G594" s="3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3"/>
      <c r="E595" s="2"/>
      <c r="F595" s="3"/>
      <c r="G595" s="3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3"/>
      <c r="E596" s="2"/>
      <c r="F596" s="3"/>
      <c r="G596" s="3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3"/>
      <c r="E597" s="2"/>
      <c r="F597" s="3"/>
      <c r="G597" s="3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3"/>
      <c r="E598" s="2"/>
      <c r="F598" s="3"/>
      <c r="G598" s="3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3"/>
      <c r="E599" s="2"/>
      <c r="F599" s="3"/>
      <c r="G599" s="3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3"/>
      <c r="E600" s="2"/>
      <c r="F600" s="3"/>
      <c r="G600" s="3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3"/>
      <c r="E601" s="2"/>
      <c r="F601" s="3"/>
      <c r="G601" s="3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3"/>
      <c r="E602" s="2"/>
      <c r="F602" s="3"/>
      <c r="G602" s="3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3"/>
      <c r="E603" s="2"/>
      <c r="F603" s="3"/>
      <c r="G603" s="3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3"/>
      <c r="E604" s="2"/>
      <c r="F604" s="3"/>
      <c r="G604" s="3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3"/>
      <c r="E605" s="2"/>
      <c r="F605" s="3"/>
      <c r="G605" s="3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3"/>
      <c r="E606" s="2"/>
      <c r="F606" s="3"/>
      <c r="G606" s="3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3"/>
      <c r="E607" s="2"/>
      <c r="F607" s="3"/>
      <c r="G607" s="3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3"/>
      <c r="E608" s="2"/>
      <c r="F608" s="3"/>
      <c r="G608" s="3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3"/>
      <c r="E609" s="2"/>
      <c r="F609" s="3"/>
      <c r="G609" s="3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3"/>
      <c r="E610" s="2"/>
      <c r="F610" s="3"/>
      <c r="G610" s="3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3"/>
      <c r="E611" s="2"/>
      <c r="F611" s="3"/>
      <c r="G611" s="3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3"/>
      <c r="E612" s="2"/>
      <c r="F612" s="3"/>
      <c r="G612" s="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3"/>
      <c r="E613" s="2"/>
      <c r="F613" s="3"/>
      <c r="G613" s="3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3"/>
      <c r="E614" s="2"/>
      <c r="F614" s="3"/>
      <c r="G614" s="3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3"/>
      <c r="E615" s="2"/>
      <c r="F615" s="3"/>
      <c r="G615" s="3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3"/>
      <c r="E616" s="2"/>
      <c r="F616" s="3"/>
      <c r="G616" s="3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3"/>
      <c r="E617" s="2"/>
      <c r="F617" s="3"/>
      <c r="G617" s="3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3"/>
      <c r="E618" s="2"/>
      <c r="F618" s="3"/>
      <c r="G618" s="3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3"/>
      <c r="E619" s="2"/>
      <c r="F619" s="3"/>
      <c r="G619" s="3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3"/>
      <c r="E620" s="2"/>
      <c r="F620" s="3"/>
      <c r="G620" s="3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3"/>
      <c r="E621" s="2"/>
      <c r="F621" s="3"/>
      <c r="G621" s="3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3"/>
      <c r="E622" s="2"/>
      <c r="F622" s="3"/>
      <c r="G622" s="3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3"/>
      <c r="E623" s="2"/>
      <c r="F623" s="3"/>
      <c r="G623" s="3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3"/>
      <c r="E624" s="2"/>
      <c r="F624" s="3"/>
      <c r="G624" s="3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3"/>
      <c r="E625" s="2"/>
      <c r="F625" s="3"/>
      <c r="G625" s="3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3"/>
      <c r="E626" s="2"/>
      <c r="F626" s="3"/>
      <c r="G626" s="3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3"/>
      <c r="E627" s="2"/>
      <c r="F627" s="3"/>
      <c r="G627" s="3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3"/>
      <c r="E628" s="2"/>
      <c r="F628" s="3"/>
      <c r="G628" s="3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3"/>
      <c r="E629" s="2"/>
      <c r="F629" s="3"/>
      <c r="G629" s="3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3"/>
      <c r="E630" s="2"/>
      <c r="F630" s="3"/>
      <c r="G630" s="3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3"/>
      <c r="E631" s="2"/>
      <c r="F631" s="3"/>
      <c r="G631" s="3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3"/>
      <c r="E632" s="2"/>
      <c r="F632" s="3"/>
      <c r="G632" s="3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3"/>
      <c r="E633" s="2"/>
      <c r="F633" s="3"/>
      <c r="G633" s="3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3"/>
      <c r="E634" s="2"/>
      <c r="F634" s="3"/>
      <c r="G634" s="3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3"/>
      <c r="E635" s="2"/>
      <c r="F635" s="3"/>
      <c r="G635" s="3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3"/>
      <c r="E636" s="2"/>
      <c r="F636" s="3"/>
      <c r="G636" s="3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3"/>
      <c r="E637" s="2"/>
      <c r="F637" s="3"/>
      <c r="G637" s="3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3"/>
      <c r="E638" s="2"/>
      <c r="F638" s="3"/>
      <c r="G638" s="3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3"/>
      <c r="E639" s="2"/>
      <c r="F639" s="3"/>
      <c r="G639" s="3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3"/>
      <c r="E640" s="2"/>
      <c r="F640" s="3"/>
      <c r="G640" s="3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3"/>
      <c r="E641" s="2"/>
      <c r="F641" s="3"/>
      <c r="G641" s="3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3"/>
      <c r="E642" s="2"/>
      <c r="F642" s="3"/>
      <c r="G642" s="3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3"/>
      <c r="E643" s="2"/>
      <c r="F643" s="3"/>
      <c r="G643" s="3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3"/>
      <c r="E644" s="2"/>
      <c r="F644" s="3"/>
      <c r="G644" s="3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3"/>
      <c r="E645" s="2"/>
      <c r="F645" s="3"/>
      <c r="G645" s="3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3"/>
      <c r="E646" s="2"/>
      <c r="F646" s="3"/>
      <c r="G646" s="3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3"/>
      <c r="E647" s="2"/>
      <c r="F647" s="3"/>
      <c r="G647" s="3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3"/>
      <c r="E648" s="2"/>
      <c r="F648" s="3"/>
      <c r="G648" s="3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3"/>
      <c r="E649" s="2"/>
      <c r="F649" s="3"/>
      <c r="G649" s="3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3"/>
      <c r="E650" s="2"/>
      <c r="F650" s="3"/>
      <c r="G650" s="3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3"/>
      <c r="E651" s="2"/>
      <c r="F651" s="3"/>
      <c r="G651" s="3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3"/>
      <c r="E652" s="2"/>
      <c r="F652" s="3"/>
      <c r="G652" s="3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3"/>
      <c r="E653" s="2"/>
      <c r="F653" s="3"/>
      <c r="G653" s="3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3"/>
      <c r="E654" s="2"/>
      <c r="F654" s="3"/>
      <c r="G654" s="3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3"/>
      <c r="E655" s="2"/>
      <c r="F655" s="3"/>
      <c r="G655" s="3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3"/>
      <c r="E656" s="2"/>
      <c r="F656" s="3"/>
      <c r="G656" s="3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3"/>
      <c r="E657" s="2"/>
      <c r="F657" s="3"/>
      <c r="G657" s="3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3"/>
      <c r="E658" s="2"/>
      <c r="F658" s="3"/>
      <c r="G658" s="3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3"/>
      <c r="E659" s="2"/>
      <c r="F659" s="3"/>
      <c r="G659" s="3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3"/>
      <c r="E660" s="2"/>
      <c r="F660" s="3"/>
      <c r="G660" s="3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3"/>
      <c r="E661" s="2"/>
      <c r="F661" s="3"/>
      <c r="G661" s="3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3"/>
      <c r="E662" s="2"/>
      <c r="F662" s="3"/>
      <c r="G662" s="3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3"/>
      <c r="E663" s="2"/>
      <c r="F663" s="3"/>
      <c r="G663" s="3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3"/>
      <c r="E664" s="2"/>
      <c r="F664" s="3"/>
      <c r="G664" s="3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3"/>
      <c r="E665" s="2"/>
      <c r="F665" s="3"/>
      <c r="G665" s="3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3"/>
      <c r="E666" s="2"/>
      <c r="F666" s="3"/>
      <c r="G666" s="3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3"/>
      <c r="E667" s="2"/>
      <c r="F667" s="3"/>
      <c r="G667" s="3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3"/>
      <c r="E668" s="2"/>
      <c r="F668" s="3"/>
      <c r="G668" s="3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3"/>
      <c r="E669" s="2"/>
      <c r="F669" s="3"/>
      <c r="G669" s="3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3"/>
      <c r="E670" s="2"/>
      <c r="F670" s="3"/>
      <c r="G670" s="3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3"/>
      <c r="E671" s="2"/>
      <c r="F671" s="3"/>
      <c r="G671" s="3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3"/>
      <c r="E672" s="2"/>
      <c r="F672" s="3"/>
      <c r="G672" s="3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3"/>
      <c r="E673" s="2"/>
      <c r="F673" s="3"/>
      <c r="G673" s="3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3"/>
      <c r="E674" s="2"/>
      <c r="F674" s="3"/>
      <c r="G674" s="3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3"/>
      <c r="E675" s="2"/>
      <c r="F675" s="3"/>
      <c r="G675" s="3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3"/>
      <c r="E676" s="2"/>
      <c r="F676" s="3"/>
      <c r="G676" s="3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3"/>
      <c r="E677" s="2"/>
      <c r="F677" s="3"/>
      <c r="G677" s="3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3"/>
      <c r="E678" s="2"/>
      <c r="F678" s="3"/>
      <c r="G678" s="3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3"/>
      <c r="E679" s="2"/>
      <c r="F679" s="3"/>
      <c r="G679" s="3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3"/>
      <c r="E680" s="2"/>
      <c r="F680" s="3"/>
      <c r="G680" s="3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3"/>
      <c r="E681" s="2"/>
      <c r="F681" s="3"/>
      <c r="G681" s="3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3"/>
      <c r="E682" s="2"/>
      <c r="F682" s="3"/>
      <c r="G682" s="3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3"/>
      <c r="E683" s="2"/>
      <c r="F683" s="3"/>
      <c r="G683" s="3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3"/>
      <c r="E684" s="2"/>
      <c r="F684" s="3"/>
      <c r="G684" s="3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3"/>
      <c r="E685" s="2"/>
      <c r="F685" s="3"/>
      <c r="G685" s="3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3"/>
      <c r="E686" s="2"/>
      <c r="F686" s="3"/>
      <c r="G686" s="3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3"/>
      <c r="E687" s="2"/>
      <c r="F687" s="3"/>
      <c r="G687" s="3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3"/>
      <c r="E688" s="2"/>
      <c r="F688" s="3"/>
      <c r="G688" s="3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3"/>
      <c r="E689" s="2"/>
      <c r="F689" s="3"/>
      <c r="G689" s="3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3"/>
      <c r="E690" s="2"/>
      <c r="F690" s="3"/>
      <c r="G690" s="3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3"/>
      <c r="E691" s="2"/>
      <c r="F691" s="3"/>
      <c r="G691" s="3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3"/>
      <c r="E692" s="2"/>
      <c r="F692" s="3"/>
      <c r="G692" s="3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3"/>
      <c r="E693" s="2"/>
      <c r="F693" s="3"/>
      <c r="G693" s="3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3"/>
      <c r="E694" s="2"/>
      <c r="F694" s="3"/>
      <c r="G694" s="3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3"/>
      <c r="E695" s="2"/>
      <c r="F695" s="3"/>
      <c r="G695" s="3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3"/>
      <c r="E696" s="2"/>
      <c r="F696" s="3"/>
      <c r="G696" s="3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3"/>
      <c r="E697" s="2"/>
      <c r="F697" s="3"/>
      <c r="G697" s="3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3"/>
      <c r="E698" s="2"/>
      <c r="F698" s="3"/>
      <c r="G698" s="3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3"/>
      <c r="E699" s="2"/>
      <c r="F699" s="3"/>
      <c r="G699" s="3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3"/>
      <c r="E700" s="2"/>
      <c r="F700" s="3"/>
      <c r="G700" s="3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3"/>
      <c r="E701" s="2"/>
      <c r="F701" s="3"/>
      <c r="G701" s="3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3"/>
      <c r="E702" s="2"/>
      <c r="F702" s="3"/>
      <c r="G702" s="3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3"/>
      <c r="E703" s="2"/>
      <c r="F703" s="3"/>
      <c r="G703" s="3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3"/>
      <c r="E704" s="2"/>
      <c r="F704" s="3"/>
      <c r="G704" s="3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3"/>
      <c r="E705" s="2"/>
      <c r="F705" s="3"/>
      <c r="G705" s="3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3"/>
      <c r="E706" s="2"/>
      <c r="F706" s="3"/>
      <c r="G706" s="3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3"/>
      <c r="E707" s="2"/>
      <c r="F707" s="3"/>
      <c r="G707" s="3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3"/>
      <c r="E708" s="2"/>
      <c r="F708" s="3"/>
      <c r="G708" s="3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3"/>
      <c r="E709" s="2"/>
      <c r="F709" s="3"/>
      <c r="G709" s="3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3"/>
      <c r="E710" s="2"/>
      <c r="F710" s="3"/>
      <c r="G710" s="3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3"/>
      <c r="E711" s="2"/>
      <c r="F711" s="3"/>
      <c r="G711" s="3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3"/>
      <c r="E712" s="2"/>
      <c r="F712" s="3"/>
      <c r="G712" s="3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3"/>
      <c r="E713" s="2"/>
      <c r="F713" s="3"/>
      <c r="G713" s="3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3"/>
      <c r="E714" s="2"/>
      <c r="F714" s="3"/>
      <c r="G714" s="3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3"/>
      <c r="E715" s="2"/>
      <c r="F715" s="3"/>
      <c r="G715" s="3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3"/>
      <c r="E716" s="2"/>
      <c r="F716" s="3"/>
      <c r="G716" s="3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3"/>
      <c r="E717" s="2"/>
      <c r="F717" s="3"/>
      <c r="G717" s="3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3"/>
      <c r="E718" s="2"/>
      <c r="F718" s="3"/>
      <c r="G718" s="3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3"/>
      <c r="E719" s="2"/>
      <c r="F719" s="3"/>
      <c r="G719" s="3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3"/>
      <c r="E720" s="2"/>
      <c r="F720" s="3"/>
      <c r="G720" s="3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3"/>
      <c r="E721" s="2"/>
      <c r="F721" s="3"/>
      <c r="G721" s="3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3"/>
      <c r="E722" s="2"/>
      <c r="F722" s="3"/>
      <c r="G722" s="3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3"/>
      <c r="E723" s="2"/>
      <c r="F723" s="3"/>
      <c r="G723" s="3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3"/>
      <c r="E724" s="2"/>
      <c r="F724" s="3"/>
      <c r="G724" s="3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3"/>
      <c r="E725" s="2"/>
      <c r="F725" s="3"/>
      <c r="G725" s="3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3"/>
      <c r="E726" s="2"/>
      <c r="F726" s="3"/>
      <c r="G726" s="3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3"/>
      <c r="E727" s="2"/>
      <c r="F727" s="3"/>
      <c r="G727" s="3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3"/>
      <c r="E728" s="2"/>
      <c r="F728" s="3"/>
      <c r="G728" s="3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3"/>
      <c r="E729" s="2"/>
      <c r="F729" s="3"/>
      <c r="G729" s="3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3"/>
      <c r="E730" s="2"/>
      <c r="F730" s="3"/>
      <c r="G730" s="3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3"/>
      <c r="E731" s="2"/>
      <c r="F731" s="3"/>
      <c r="G731" s="3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3"/>
      <c r="E732" s="2"/>
      <c r="F732" s="3"/>
      <c r="G732" s="3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3"/>
      <c r="E733" s="2"/>
      <c r="F733" s="3"/>
      <c r="G733" s="3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3"/>
      <c r="E734" s="2"/>
      <c r="F734" s="3"/>
      <c r="G734" s="3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3"/>
      <c r="E735" s="2"/>
      <c r="F735" s="3"/>
      <c r="G735" s="3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3"/>
      <c r="E736" s="2"/>
      <c r="F736" s="3"/>
      <c r="G736" s="3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3"/>
      <c r="E737" s="2"/>
      <c r="F737" s="3"/>
      <c r="G737" s="3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3"/>
      <c r="E738" s="2"/>
      <c r="F738" s="3"/>
      <c r="G738" s="3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3"/>
      <c r="E739" s="2"/>
      <c r="F739" s="3"/>
      <c r="G739" s="3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3"/>
      <c r="E740" s="2"/>
      <c r="F740" s="3"/>
      <c r="G740" s="3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3"/>
      <c r="E741" s="2"/>
      <c r="F741" s="3"/>
      <c r="G741" s="3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3"/>
      <c r="E742" s="2"/>
      <c r="F742" s="3"/>
      <c r="G742" s="3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3"/>
      <c r="E743" s="2"/>
      <c r="F743" s="3"/>
      <c r="G743" s="3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3"/>
      <c r="E744" s="2"/>
      <c r="F744" s="3"/>
      <c r="G744" s="3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3"/>
      <c r="E745" s="2"/>
      <c r="F745" s="3"/>
      <c r="G745" s="3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3"/>
      <c r="E746" s="2"/>
      <c r="F746" s="3"/>
      <c r="G746" s="3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3"/>
      <c r="E747" s="2"/>
      <c r="F747" s="3"/>
      <c r="G747" s="3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3"/>
      <c r="E748" s="2"/>
      <c r="F748" s="3"/>
      <c r="G748" s="3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3"/>
      <c r="E749" s="2"/>
      <c r="F749" s="3"/>
      <c r="G749" s="3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3"/>
      <c r="E750" s="2"/>
      <c r="F750" s="3"/>
      <c r="G750" s="3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3"/>
      <c r="E751" s="2"/>
      <c r="F751" s="3"/>
      <c r="G751" s="3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3"/>
      <c r="E752" s="2"/>
      <c r="F752" s="3"/>
      <c r="G752" s="3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3"/>
      <c r="E753" s="2"/>
      <c r="F753" s="3"/>
      <c r="G753" s="3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3"/>
      <c r="E754" s="2"/>
      <c r="F754" s="3"/>
      <c r="G754" s="3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3"/>
      <c r="E755" s="2"/>
      <c r="F755" s="3"/>
      <c r="G755" s="3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3"/>
      <c r="E756" s="2"/>
      <c r="F756" s="3"/>
      <c r="G756" s="3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3"/>
      <c r="E757" s="2"/>
      <c r="F757" s="3"/>
      <c r="G757" s="3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3"/>
      <c r="E758" s="2"/>
      <c r="F758" s="3"/>
      <c r="G758" s="3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3"/>
      <c r="E759" s="2"/>
      <c r="F759" s="3"/>
      <c r="G759" s="3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3"/>
      <c r="E760" s="2"/>
      <c r="F760" s="3"/>
      <c r="G760" s="3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3"/>
      <c r="E761" s="2"/>
      <c r="F761" s="3"/>
      <c r="G761" s="3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3"/>
      <c r="E762" s="2"/>
      <c r="F762" s="3"/>
      <c r="G762" s="3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3"/>
      <c r="E763" s="2"/>
      <c r="F763" s="3"/>
      <c r="G763" s="3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3"/>
      <c r="E764" s="2"/>
      <c r="F764" s="3"/>
      <c r="G764" s="3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3"/>
      <c r="E765" s="2"/>
      <c r="F765" s="3"/>
      <c r="G765" s="3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3"/>
      <c r="E766" s="2"/>
      <c r="F766" s="3"/>
      <c r="G766" s="3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3"/>
      <c r="E767" s="2"/>
      <c r="F767" s="3"/>
      <c r="G767" s="3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3"/>
      <c r="E768" s="2"/>
      <c r="F768" s="3"/>
      <c r="G768" s="3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3"/>
      <c r="E769" s="2"/>
      <c r="F769" s="3"/>
      <c r="G769" s="3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3"/>
      <c r="E770" s="2"/>
      <c r="F770" s="3"/>
      <c r="G770" s="3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3"/>
      <c r="E771" s="2"/>
      <c r="F771" s="3"/>
      <c r="G771" s="3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3"/>
      <c r="E772" s="2"/>
      <c r="F772" s="3"/>
      <c r="G772" s="3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3"/>
      <c r="E773" s="2"/>
      <c r="F773" s="3"/>
      <c r="G773" s="3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3"/>
      <c r="E774" s="2"/>
      <c r="F774" s="3"/>
      <c r="G774" s="3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3"/>
      <c r="E775" s="2"/>
      <c r="F775" s="3"/>
      <c r="G775" s="3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3"/>
      <c r="E776" s="2"/>
      <c r="F776" s="3"/>
      <c r="G776" s="3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3"/>
      <c r="E777" s="2"/>
      <c r="F777" s="3"/>
      <c r="G777" s="3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3"/>
      <c r="E778" s="2"/>
      <c r="F778" s="3"/>
      <c r="G778" s="3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3"/>
      <c r="E779" s="2"/>
      <c r="F779" s="3"/>
      <c r="G779" s="3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3"/>
      <c r="E780" s="2"/>
      <c r="F780" s="3"/>
      <c r="G780" s="3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3"/>
      <c r="E781" s="2"/>
      <c r="F781" s="3"/>
      <c r="G781" s="3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3"/>
      <c r="E782" s="2"/>
      <c r="F782" s="3"/>
      <c r="G782" s="3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3"/>
      <c r="E783" s="2"/>
      <c r="F783" s="3"/>
      <c r="G783" s="3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3"/>
      <c r="E784" s="2"/>
      <c r="F784" s="3"/>
      <c r="G784" s="3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3"/>
      <c r="E785" s="2"/>
      <c r="F785" s="3"/>
      <c r="G785" s="3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3"/>
      <c r="E786" s="2"/>
      <c r="F786" s="3"/>
      <c r="G786" s="3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3"/>
      <c r="E787" s="2"/>
      <c r="F787" s="3"/>
      <c r="G787" s="3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3"/>
      <c r="E788" s="2"/>
      <c r="F788" s="3"/>
      <c r="G788" s="3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3"/>
      <c r="E789" s="2"/>
      <c r="F789" s="3"/>
      <c r="G789" s="3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3"/>
      <c r="E790" s="2"/>
      <c r="F790" s="3"/>
      <c r="G790" s="3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3"/>
      <c r="E791" s="2"/>
      <c r="F791" s="3"/>
      <c r="G791" s="3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3"/>
      <c r="E792" s="2"/>
      <c r="F792" s="3"/>
      <c r="G792" s="3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3"/>
      <c r="E793" s="2"/>
      <c r="F793" s="3"/>
      <c r="G793" s="3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3"/>
      <c r="E794" s="2"/>
      <c r="F794" s="3"/>
      <c r="G794" s="3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3"/>
      <c r="E795" s="2"/>
      <c r="F795" s="3"/>
      <c r="G795" s="3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3"/>
      <c r="E796" s="2"/>
      <c r="F796" s="3"/>
      <c r="G796" s="3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3"/>
      <c r="E797" s="2"/>
      <c r="F797" s="3"/>
      <c r="G797" s="3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3"/>
      <c r="E798" s="2"/>
      <c r="F798" s="3"/>
      <c r="G798" s="3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3"/>
      <c r="E799" s="2"/>
      <c r="F799" s="3"/>
      <c r="G799" s="3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3"/>
      <c r="E800" s="2"/>
      <c r="F800" s="3"/>
      <c r="G800" s="3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3"/>
      <c r="E801" s="2"/>
      <c r="F801" s="3"/>
      <c r="G801" s="3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3"/>
      <c r="E802" s="2"/>
      <c r="F802" s="3"/>
      <c r="G802" s="3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3"/>
      <c r="E803" s="2"/>
      <c r="F803" s="3"/>
      <c r="G803" s="3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3"/>
      <c r="E804" s="2"/>
      <c r="F804" s="3"/>
      <c r="G804" s="3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3"/>
      <c r="E805" s="2"/>
      <c r="F805" s="3"/>
      <c r="G805" s="3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3"/>
      <c r="E806" s="2"/>
      <c r="F806" s="3"/>
      <c r="G806" s="3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3"/>
      <c r="E807" s="2"/>
      <c r="F807" s="3"/>
      <c r="G807" s="3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3"/>
      <c r="E808" s="2"/>
      <c r="F808" s="3"/>
      <c r="G808" s="3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3"/>
      <c r="E809" s="2"/>
      <c r="F809" s="3"/>
      <c r="G809" s="3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3"/>
      <c r="E810" s="2"/>
      <c r="F810" s="3"/>
      <c r="G810" s="3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3"/>
      <c r="E811" s="2"/>
      <c r="F811" s="3"/>
      <c r="G811" s="3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3"/>
      <c r="E812" s="2"/>
      <c r="F812" s="3"/>
      <c r="G812" s="3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3"/>
      <c r="E813" s="2"/>
      <c r="F813" s="3"/>
      <c r="G813" s="3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3"/>
      <c r="E814" s="2"/>
      <c r="F814" s="3"/>
      <c r="G814" s="3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3"/>
      <c r="E815" s="2"/>
      <c r="F815" s="3"/>
      <c r="G815" s="3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3"/>
      <c r="E816" s="2"/>
      <c r="F816" s="3"/>
      <c r="G816" s="3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3"/>
      <c r="E817" s="2"/>
      <c r="F817" s="3"/>
      <c r="G817" s="3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3"/>
      <c r="E818" s="2"/>
      <c r="F818" s="3"/>
      <c r="G818" s="3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3"/>
      <c r="E819" s="2"/>
      <c r="F819" s="3"/>
      <c r="G819" s="3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3"/>
      <c r="E820" s="2"/>
      <c r="F820" s="3"/>
      <c r="G820" s="3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3"/>
      <c r="E821" s="2"/>
      <c r="F821" s="3"/>
      <c r="G821" s="3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3"/>
      <c r="E822" s="2"/>
      <c r="F822" s="3"/>
      <c r="G822" s="3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3"/>
      <c r="E823" s="2"/>
      <c r="F823" s="3"/>
      <c r="G823" s="3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3"/>
      <c r="E824" s="2"/>
      <c r="F824" s="3"/>
      <c r="G824" s="3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3"/>
      <c r="E825" s="2"/>
      <c r="F825" s="3"/>
      <c r="G825" s="3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3"/>
      <c r="E826" s="2"/>
      <c r="F826" s="3"/>
      <c r="G826" s="3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3"/>
      <c r="E827" s="2"/>
      <c r="F827" s="3"/>
      <c r="G827" s="3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3"/>
      <c r="E828" s="2"/>
      <c r="F828" s="3"/>
      <c r="G828" s="3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3"/>
      <c r="E829" s="2"/>
      <c r="F829" s="3"/>
      <c r="G829" s="3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3"/>
      <c r="E830" s="2"/>
      <c r="F830" s="3"/>
      <c r="G830" s="3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3"/>
      <c r="E831" s="2"/>
      <c r="F831" s="3"/>
      <c r="G831" s="3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3"/>
      <c r="E832" s="2"/>
      <c r="F832" s="3"/>
      <c r="G832" s="3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3"/>
      <c r="E833" s="2"/>
      <c r="F833" s="3"/>
      <c r="G833" s="3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3"/>
      <c r="E834" s="2"/>
      <c r="F834" s="3"/>
      <c r="G834" s="3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3"/>
      <c r="E835" s="2"/>
      <c r="F835" s="3"/>
      <c r="G835" s="3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3"/>
      <c r="E836" s="2"/>
      <c r="F836" s="3"/>
      <c r="G836" s="3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3"/>
      <c r="E837" s="2"/>
      <c r="F837" s="3"/>
      <c r="G837" s="3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3"/>
      <c r="E838" s="2"/>
      <c r="F838" s="3"/>
      <c r="G838" s="3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3"/>
      <c r="E839" s="2"/>
      <c r="F839" s="3"/>
      <c r="G839" s="3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3"/>
      <c r="E840" s="2"/>
      <c r="F840" s="3"/>
      <c r="G840" s="3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3"/>
      <c r="E841" s="2"/>
      <c r="F841" s="3"/>
      <c r="G841" s="3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3"/>
      <c r="E842" s="2"/>
      <c r="F842" s="3"/>
      <c r="G842" s="3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3"/>
      <c r="E843" s="2"/>
      <c r="F843" s="3"/>
      <c r="G843" s="3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3"/>
      <c r="E844" s="2"/>
      <c r="F844" s="3"/>
      <c r="G844" s="3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3"/>
      <c r="E845" s="2"/>
      <c r="F845" s="3"/>
      <c r="G845" s="3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3"/>
      <c r="E846" s="2"/>
      <c r="F846" s="3"/>
      <c r="G846" s="3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3"/>
      <c r="E847" s="2"/>
      <c r="F847" s="3"/>
      <c r="G847" s="3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3"/>
      <c r="E848" s="2"/>
      <c r="F848" s="3"/>
      <c r="G848" s="3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3"/>
      <c r="E849" s="2"/>
      <c r="F849" s="3"/>
      <c r="G849" s="3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3"/>
      <c r="E850" s="2"/>
      <c r="F850" s="3"/>
      <c r="G850" s="3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3"/>
      <c r="E851" s="2"/>
      <c r="F851" s="3"/>
      <c r="G851" s="3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3"/>
      <c r="E852" s="2"/>
      <c r="F852" s="3"/>
      <c r="G852" s="3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3"/>
      <c r="E853" s="2"/>
      <c r="F853" s="3"/>
      <c r="G853" s="3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3"/>
      <c r="E854" s="2"/>
      <c r="F854" s="3"/>
      <c r="G854" s="3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3"/>
      <c r="E855" s="2"/>
      <c r="F855" s="3"/>
      <c r="G855" s="3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3"/>
      <c r="E856" s="2"/>
      <c r="F856" s="3"/>
      <c r="G856" s="3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3"/>
      <c r="E857" s="2"/>
      <c r="F857" s="3"/>
      <c r="G857" s="3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3"/>
      <c r="E858" s="2"/>
      <c r="F858" s="3"/>
      <c r="G858" s="3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3"/>
      <c r="E859" s="2"/>
      <c r="F859" s="3"/>
      <c r="G859" s="3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3"/>
      <c r="E860" s="2"/>
      <c r="F860" s="3"/>
      <c r="G860" s="3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3"/>
      <c r="E861" s="2"/>
      <c r="F861" s="3"/>
      <c r="G861" s="3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3"/>
      <c r="E862" s="2"/>
      <c r="F862" s="3"/>
      <c r="G862" s="3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3"/>
      <c r="E863" s="2"/>
      <c r="F863" s="3"/>
      <c r="G863" s="3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3"/>
      <c r="E864" s="2"/>
      <c r="F864" s="3"/>
      <c r="G864" s="3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3"/>
      <c r="E865" s="2"/>
      <c r="F865" s="3"/>
      <c r="G865" s="3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3"/>
      <c r="E866" s="2"/>
      <c r="F866" s="3"/>
      <c r="G866" s="3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3"/>
      <c r="E867" s="2"/>
      <c r="F867" s="3"/>
      <c r="G867" s="3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3"/>
      <c r="E868" s="2"/>
      <c r="F868" s="3"/>
      <c r="G868" s="3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3"/>
      <c r="E869" s="2"/>
      <c r="F869" s="3"/>
      <c r="G869" s="3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3"/>
      <c r="E870" s="2"/>
      <c r="F870" s="3"/>
      <c r="G870" s="3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3"/>
      <c r="E871" s="2"/>
      <c r="F871" s="3"/>
      <c r="G871" s="3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3"/>
      <c r="E872" s="2"/>
      <c r="F872" s="3"/>
      <c r="G872" s="3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3"/>
      <c r="E873" s="2"/>
      <c r="F873" s="3"/>
      <c r="G873" s="3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3"/>
      <c r="E874" s="2"/>
      <c r="F874" s="3"/>
      <c r="G874" s="3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3"/>
      <c r="E875" s="2"/>
      <c r="F875" s="3"/>
      <c r="G875" s="3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3"/>
      <c r="E876" s="2"/>
      <c r="F876" s="3"/>
      <c r="G876" s="3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3"/>
      <c r="E877" s="2"/>
      <c r="F877" s="3"/>
      <c r="G877" s="3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3"/>
      <c r="E878" s="2"/>
      <c r="F878" s="3"/>
      <c r="G878" s="3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3"/>
      <c r="E879" s="2"/>
      <c r="F879" s="3"/>
      <c r="G879" s="3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3"/>
      <c r="E880" s="2"/>
      <c r="F880" s="3"/>
      <c r="G880" s="3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3"/>
      <c r="E881" s="2"/>
      <c r="F881" s="3"/>
      <c r="G881" s="3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3"/>
      <c r="E882" s="2"/>
      <c r="F882" s="3"/>
      <c r="G882" s="3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3"/>
      <c r="E883" s="2"/>
      <c r="F883" s="3"/>
      <c r="G883" s="3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3"/>
      <c r="E884" s="2"/>
      <c r="F884" s="3"/>
      <c r="G884" s="3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3"/>
      <c r="E885" s="2"/>
      <c r="F885" s="3"/>
      <c r="G885" s="3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3"/>
      <c r="E886" s="2"/>
      <c r="F886" s="3"/>
      <c r="G886" s="3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3"/>
      <c r="E887" s="2"/>
      <c r="F887" s="3"/>
      <c r="G887" s="3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3"/>
      <c r="E888" s="2"/>
      <c r="F888" s="3"/>
      <c r="G888" s="3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3"/>
      <c r="E889" s="2"/>
      <c r="F889" s="3"/>
      <c r="G889" s="3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3"/>
      <c r="E890" s="2"/>
      <c r="F890" s="3"/>
      <c r="G890" s="3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3"/>
      <c r="E891" s="2"/>
      <c r="F891" s="3"/>
      <c r="G891" s="3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3"/>
      <c r="E892" s="2"/>
      <c r="F892" s="3"/>
      <c r="G892" s="3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3"/>
      <c r="E893" s="2"/>
      <c r="F893" s="3"/>
      <c r="G893" s="3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3"/>
      <c r="E894" s="2"/>
      <c r="F894" s="3"/>
      <c r="G894" s="3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3"/>
      <c r="E895" s="2"/>
      <c r="F895" s="3"/>
      <c r="G895" s="3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3"/>
      <c r="E896" s="2"/>
      <c r="F896" s="3"/>
      <c r="G896" s="3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3"/>
      <c r="E897" s="2"/>
      <c r="F897" s="3"/>
      <c r="G897" s="3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3"/>
      <c r="E898" s="2"/>
      <c r="F898" s="3"/>
      <c r="G898" s="3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3"/>
      <c r="E899" s="2"/>
      <c r="F899" s="3"/>
      <c r="G899" s="3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3"/>
      <c r="E900" s="2"/>
      <c r="F900" s="3"/>
      <c r="G900" s="3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3"/>
      <c r="E901" s="2"/>
      <c r="F901" s="3"/>
      <c r="G901" s="3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3"/>
      <c r="E902" s="2"/>
      <c r="F902" s="3"/>
      <c r="G902" s="3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3"/>
      <c r="E903" s="2"/>
      <c r="F903" s="3"/>
      <c r="G903" s="3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3"/>
      <c r="E904" s="2"/>
      <c r="F904" s="3"/>
      <c r="G904" s="3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3"/>
      <c r="E905" s="2"/>
      <c r="F905" s="3"/>
      <c r="G905" s="3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3"/>
      <c r="E906" s="2"/>
      <c r="F906" s="3"/>
      <c r="G906" s="3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3"/>
      <c r="E907" s="2"/>
      <c r="F907" s="3"/>
      <c r="G907" s="3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3"/>
      <c r="E908" s="2"/>
      <c r="F908" s="3"/>
      <c r="G908" s="3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3"/>
      <c r="E909" s="2"/>
      <c r="F909" s="3"/>
      <c r="G909" s="3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3"/>
      <c r="E910" s="2"/>
      <c r="F910" s="3"/>
      <c r="G910" s="3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3"/>
      <c r="E911" s="2"/>
      <c r="F911" s="3"/>
      <c r="G911" s="3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3"/>
      <c r="E912" s="2"/>
      <c r="F912" s="3"/>
      <c r="G912" s="3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3"/>
      <c r="E913" s="2"/>
      <c r="F913" s="3"/>
      <c r="G913" s="3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3"/>
      <c r="E914" s="2"/>
      <c r="F914" s="3"/>
      <c r="G914" s="3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3"/>
      <c r="E915" s="2"/>
      <c r="F915" s="3"/>
      <c r="G915" s="3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3"/>
      <c r="E916" s="2"/>
      <c r="F916" s="3"/>
      <c r="G916" s="3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3"/>
      <c r="E917" s="2"/>
      <c r="F917" s="3"/>
      <c r="G917" s="3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3"/>
      <c r="E918" s="2"/>
      <c r="F918" s="3"/>
      <c r="G918" s="3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3"/>
      <c r="E919" s="2"/>
      <c r="F919" s="3"/>
      <c r="G919" s="3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3"/>
      <c r="E920" s="2"/>
      <c r="F920" s="3"/>
      <c r="G920" s="3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3"/>
      <c r="E921" s="2"/>
      <c r="F921" s="3"/>
      <c r="G921" s="3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3"/>
      <c r="E922" s="2"/>
      <c r="F922" s="3"/>
      <c r="G922" s="3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3"/>
      <c r="E923" s="2"/>
      <c r="F923" s="3"/>
      <c r="G923" s="3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3"/>
      <c r="E924" s="2"/>
      <c r="F924" s="3"/>
      <c r="G924" s="3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3"/>
      <c r="E925" s="2"/>
      <c r="F925" s="3"/>
      <c r="G925" s="3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3"/>
      <c r="E926" s="2"/>
      <c r="F926" s="3"/>
      <c r="G926" s="3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3"/>
      <c r="E927" s="2"/>
      <c r="F927" s="3"/>
      <c r="G927" s="3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3"/>
      <c r="E928" s="2"/>
      <c r="F928" s="3"/>
      <c r="G928" s="3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3"/>
      <c r="E929" s="2"/>
      <c r="F929" s="3"/>
      <c r="G929" s="3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3"/>
      <c r="E930" s="2"/>
      <c r="F930" s="3"/>
      <c r="G930" s="3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3"/>
      <c r="E931" s="2"/>
      <c r="F931" s="3"/>
      <c r="G931" s="3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3"/>
      <c r="E932" s="2"/>
      <c r="F932" s="3"/>
      <c r="G932" s="3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3"/>
      <c r="E933" s="2"/>
      <c r="F933" s="3"/>
      <c r="G933" s="3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3"/>
      <c r="E934" s="2"/>
      <c r="F934" s="3"/>
      <c r="G934" s="3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3"/>
      <c r="E935" s="2"/>
      <c r="F935" s="3"/>
      <c r="G935" s="3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3"/>
      <c r="E936" s="2"/>
      <c r="F936" s="3"/>
      <c r="G936" s="3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3"/>
      <c r="E937" s="2"/>
      <c r="F937" s="3"/>
      <c r="G937" s="3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3"/>
      <c r="E938" s="2"/>
      <c r="F938" s="3"/>
      <c r="G938" s="3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3"/>
      <c r="E939" s="2"/>
      <c r="F939" s="3"/>
      <c r="G939" s="3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3"/>
      <c r="E940" s="2"/>
      <c r="F940" s="3"/>
      <c r="G940" s="3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3"/>
      <c r="E941" s="2"/>
      <c r="F941" s="3"/>
      <c r="G941" s="3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3"/>
      <c r="E942" s="2"/>
      <c r="F942" s="3"/>
      <c r="G942" s="3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3"/>
      <c r="E943" s="2"/>
      <c r="F943" s="3"/>
      <c r="G943" s="3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3"/>
      <c r="E944" s="2"/>
      <c r="F944" s="3"/>
      <c r="G944" s="3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3"/>
      <c r="E945" s="2"/>
      <c r="F945" s="3"/>
      <c r="G945" s="3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3"/>
      <c r="E946" s="2"/>
      <c r="F946" s="3"/>
      <c r="G946" s="3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3"/>
      <c r="E947" s="2"/>
      <c r="F947" s="3"/>
      <c r="G947" s="3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3"/>
      <c r="E948" s="2"/>
      <c r="F948" s="3"/>
      <c r="G948" s="3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3"/>
      <c r="E949" s="2"/>
      <c r="F949" s="3"/>
      <c r="G949" s="3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3"/>
      <c r="E950" s="2"/>
      <c r="F950" s="3"/>
      <c r="G950" s="3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3"/>
      <c r="E951" s="2"/>
      <c r="F951" s="3"/>
      <c r="G951" s="3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3"/>
      <c r="E952" s="2"/>
      <c r="F952" s="3"/>
      <c r="G952" s="3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3"/>
      <c r="E953" s="2"/>
      <c r="F953" s="3"/>
      <c r="G953" s="3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3"/>
      <c r="E954" s="2"/>
      <c r="F954" s="3"/>
      <c r="G954" s="3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3"/>
      <c r="E955" s="2"/>
      <c r="F955" s="3"/>
      <c r="G955" s="3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3"/>
      <c r="E956" s="2"/>
      <c r="F956" s="3"/>
      <c r="G956" s="3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3"/>
      <c r="E957" s="2"/>
      <c r="F957" s="3"/>
      <c r="G957" s="3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3"/>
      <c r="E958" s="2"/>
      <c r="F958" s="3"/>
      <c r="G958" s="3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3"/>
      <c r="E959" s="2"/>
      <c r="F959" s="3"/>
      <c r="G959" s="3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3"/>
      <c r="E960" s="2"/>
      <c r="F960" s="3"/>
      <c r="G960" s="3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3"/>
      <c r="E961" s="2"/>
      <c r="F961" s="3"/>
      <c r="G961" s="3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3"/>
      <c r="E962" s="2"/>
      <c r="F962" s="3"/>
      <c r="G962" s="3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3"/>
      <c r="E963" s="2"/>
      <c r="F963" s="3"/>
      <c r="G963" s="3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3"/>
      <c r="E964" s="2"/>
      <c r="F964" s="3"/>
      <c r="G964" s="3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3"/>
      <c r="E965" s="2"/>
      <c r="F965" s="3"/>
      <c r="G965" s="3"/>
      <c r="H965" s="3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3"/>
      <c r="E966" s="2"/>
      <c r="F966" s="3"/>
      <c r="G966" s="3"/>
      <c r="H966" s="3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3"/>
      <c r="E967" s="2"/>
      <c r="F967" s="3"/>
      <c r="G967" s="3"/>
      <c r="H967" s="3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3"/>
      <c r="E968" s="2"/>
      <c r="F968" s="3"/>
      <c r="G968" s="3"/>
      <c r="H968" s="3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3"/>
      <c r="E969" s="2"/>
      <c r="F969" s="3"/>
      <c r="G969" s="3"/>
      <c r="H969" s="3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3"/>
      <c r="E970" s="2"/>
      <c r="F970" s="3"/>
      <c r="G970" s="3"/>
      <c r="H970" s="3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3"/>
      <c r="E971" s="2"/>
      <c r="F971" s="3"/>
      <c r="G971" s="3"/>
      <c r="H971" s="3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3"/>
      <c r="E972" s="2"/>
      <c r="F972" s="3"/>
      <c r="G972" s="3"/>
      <c r="H972" s="3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</sheetData>
  <autoFilter ref="A3:J44" xr:uid="{00000000-0009-0000-0000-000001000000}">
    <sortState xmlns:xlrd2="http://schemas.microsoft.com/office/spreadsheetml/2017/richdata2" ref="A3:J44">
      <sortCondition ref="C3:C44"/>
    </sortState>
  </autoFilter>
  <conditionalFormatting sqref="I4:I44">
    <cfRule type="cellIs" dxfId="6" priority="1" operator="lessThan">
      <formula>0</formula>
    </cfRule>
  </conditionalFormatting>
  <pageMargins left="0.7" right="0.7" top="0.75" bottom="0.75" header="0" footer="0"/>
  <pageSetup paperSize="9" scale="8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E79C4-29B6-4B1C-81D3-D9A7BF6DBC5C}">
  <sheetPr>
    <tabColor theme="0"/>
  </sheetPr>
  <dimension ref="A1:J55"/>
  <sheetViews>
    <sheetView topLeftCell="A19" zoomScale="95" zoomScaleNormal="70" workbookViewId="0">
      <selection activeCell="F58" sqref="F58"/>
    </sheetView>
  </sheetViews>
  <sheetFormatPr defaultRowHeight="15"/>
  <cols>
    <col min="1" max="1" width="22.5703125" customWidth="1"/>
    <col min="2" max="2" width="12.28515625" bestFit="1" customWidth="1"/>
    <col min="3" max="3" width="8.5703125" bestFit="1" customWidth="1"/>
    <col min="4" max="4" width="10.28515625" bestFit="1" customWidth="1"/>
    <col min="5" max="5" width="16.85546875" bestFit="1" customWidth="1"/>
    <col min="6" max="6" width="10.42578125" bestFit="1" customWidth="1"/>
    <col min="7" max="7" width="20.28515625" bestFit="1" customWidth="1"/>
    <col min="8" max="8" width="20.140625" bestFit="1" customWidth="1"/>
    <col min="9" max="9" width="10.42578125" bestFit="1" customWidth="1"/>
    <col min="10" max="10" width="15.7109375" bestFit="1" customWidth="1"/>
  </cols>
  <sheetData>
    <row r="1" spans="1:10" ht="31.5">
      <c r="A1" s="27" t="s">
        <v>226</v>
      </c>
      <c r="B1" s="28"/>
      <c r="C1" s="28"/>
      <c r="D1" s="29"/>
      <c r="E1" s="28"/>
      <c r="F1" s="29"/>
      <c r="G1" s="29"/>
      <c r="H1" s="29"/>
      <c r="I1" s="29"/>
      <c r="J1" s="30"/>
    </row>
    <row r="2" spans="1:10">
      <c r="A2" s="31"/>
      <c r="B2" s="31"/>
      <c r="C2" s="31" t="s">
        <v>1</v>
      </c>
      <c r="D2" s="32" t="s">
        <v>2</v>
      </c>
      <c r="E2" s="31" t="s">
        <v>3</v>
      </c>
      <c r="F2" s="32"/>
      <c r="G2" s="32" t="s">
        <v>4</v>
      </c>
      <c r="H2" s="32"/>
      <c r="I2" s="32" t="s">
        <v>5</v>
      </c>
      <c r="J2" s="31"/>
    </row>
    <row r="3" spans="1:10">
      <c r="A3" s="31" t="s">
        <v>6</v>
      </c>
      <c r="B3" s="31" t="s">
        <v>7</v>
      </c>
      <c r="C3" s="31" t="s">
        <v>8</v>
      </c>
      <c r="D3" s="32" t="s">
        <v>9</v>
      </c>
      <c r="E3" s="31" t="s">
        <v>10</v>
      </c>
      <c r="F3" s="32" t="s">
        <v>11</v>
      </c>
      <c r="G3" s="32" t="s">
        <v>12</v>
      </c>
      <c r="H3" s="32" t="s">
        <v>13</v>
      </c>
      <c r="I3" s="32" t="s">
        <v>14</v>
      </c>
      <c r="J3" s="31" t="s">
        <v>15</v>
      </c>
    </row>
    <row r="4" spans="1:10">
      <c r="A4" s="53" t="s">
        <v>30</v>
      </c>
      <c r="B4" s="54" t="s">
        <v>31</v>
      </c>
      <c r="C4" s="53">
        <v>1</v>
      </c>
      <c r="D4" s="55">
        <v>10000</v>
      </c>
      <c r="E4" s="53"/>
      <c r="F4" s="55">
        <f t="shared" ref="F4:F35" si="0">(E4*75)+D4</f>
        <v>10000</v>
      </c>
      <c r="G4" s="55">
        <v>4215</v>
      </c>
      <c r="H4" s="55">
        <f>G4/5</f>
        <v>843</v>
      </c>
      <c r="I4" s="36">
        <f t="shared" ref="I4:I35" si="1">F4+H4-$I$55</f>
        <v>4521.0600000000004</v>
      </c>
      <c r="J4" s="41"/>
    </row>
    <row r="5" spans="1:10">
      <c r="A5" s="42" t="s">
        <v>87</v>
      </c>
      <c r="B5" s="43" t="s">
        <v>161</v>
      </c>
      <c r="C5" s="44">
        <v>1</v>
      </c>
      <c r="D5" s="45"/>
      <c r="E5" s="44">
        <v>88</v>
      </c>
      <c r="F5" s="45">
        <f t="shared" si="0"/>
        <v>6600</v>
      </c>
      <c r="G5" s="45"/>
      <c r="H5" s="45">
        <f>H4</f>
        <v>843</v>
      </c>
      <c r="I5" s="45">
        <f t="shared" si="1"/>
        <v>1121.0600000000004</v>
      </c>
      <c r="J5" s="44"/>
    </row>
    <row r="6" spans="1:10">
      <c r="A6" s="44" t="s">
        <v>187</v>
      </c>
      <c r="B6" s="43" t="s">
        <v>80</v>
      </c>
      <c r="C6" s="44">
        <v>1</v>
      </c>
      <c r="D6" s="45"/>
      <c r="E6" s="44">
        <v>32</v>
      </c>
      <c r="F6" s="45">
        <f t="shared" si="0"/>
        <v>2400</v>
      </c>
      <c r="G6" s="45"/>
      <c r="H6" s="45">
        <f>H5</f>
        <v>843</v>
      </c>
      <c r="I6" s="45">
        <f t="shared" si="1"/>
        <v>-3078.9399999999996</v>
      </c>
      <c r="J6" s="44"/>
    </row>
    <row r="7" spans="1:10">
      <c r="A7" s="44" t="s">
        <v>189</v>
      </c>
      <c r="B7" s="43" t="s">
        <v>190</v>
      </c>
      <c r="C7" s="44">
        <v>1</v>
      </c>
      <c r="D7" s="45"/>
      <c r="E7" s="44">
        <v>45</v>
      </c>
      <c r="F7" s="45">
        <f t="shared" si="0"/>
        <v>3375</v>
      </c>
      <c r="G7" s="45"/>
      <c r="H7" s="45">
        <f>H6</f>
        <v>843</v>
      </c>
      <c r="I7" s="45">
        <f t="shared" si="1"/>
        <v>-2103.9399999999996</v>
      </c>
      <c r="J7" s="44"/>
    </row>
    <row r="8" spans="1:10">
      <c r="A8" s="44" t="s">
        <v>117</v>
      </c>
      <c r="B8" s="43" t="s">
        <v>129</v>
      </c>
      <c r="C8" s="44">
        <v>1</v>
      </c>
      <c r="D8" s="45"/>
      <c r="E8" s="44">
        <v>32</v>
      </c>
      <c r="F8" s="45">
        <f t="shared" si="0"/>
        <v>2400</v>
      </c>
      <c r="G8" s="45"/>
      <c r="H8" s="45">
        <f>H7</f>
        <v>843</v>
      </c>
      <c r="I8" s="45">
        <f t="shared" si="1"/>
        <v>-3078.9399999999996</v>
      </c>
      <c r="J8" s="44"/>
    </row>
    <row r="9" spans="1:10">
      <c r="A9" s="35" t="s">
        <v>43</v>
      </c>
      <c r="B9" s="37">
        <v>32717</v>
      </c>
      <c r="C9" s="35">
        <v>2</v>
      </c>
      <c r="D9" s="55">
        <v>10000</v>
      </c>
      <c r="E9" s="35"/>
      <c r="F9" s="36">
        <f t="shared" si="0"/>
        <v>10000</v>
      </c>
      <c r="G9" s="36">
        <v>4173</v>
      </c>
      <c r="H9" s="55">
        <f>G9/5</f>
        <v>834.6</v>
      </c>
      <c r="I9" s="36">
        <f t="shared" si="1"/>
        <v>4512.6600000000008</v>
      </c>
      <c r="J9" s="35"/>
    </row>
    <row r="10" spans="1:10">
      <c r="A10" s="44" t="s">
        <v>37</v>
      </c>
      <c r="B10" s="43">
        <v>2167</v>
      </c>
      <c r="C10" s="44">
        <v>2</v>
      </c>
      <c r="D10" s="45"/>
      <c r="E10" s="44">
        <v>37</v>
      </c>
      <c r="F10" s="45">
        <f t="shared" si="0"/>
        <v>2775</v>
      </c>
      <c r="G10" s="45"/>
      <c r="H10" s="45">
        <f>H9</f>
        <v>834.6</v>
      </c>
      <c r="I10" s="45">
        <f t="shared" si="1"/>
        <v>-2712.3399999999997</v>
      </c>
      <c r="J10" s="44"/>
    </row>
    <row r="11" spans="1:10">
      <c r="A11" s="44" t="s">
        <v>167</v>
      </c>
      <c r="B11" s="43" t="s">
        <v>26</v>
      </c>
      <c r="C11" s="44">
        <v>2</v>
      </c>
      <c r="D11" s="45"/>
      <c r="E11" s="44">
        <v>67</v>
      </c>
      <c r="F11" s="45">
        <f t="shared" si="0"/>
        <v>5025</v>
      </c>
      <c r="G11" s="45"/>
      <c r="H11" s="45">
        <f>H10</f>
        <v>834.6</v>
      </c>
      <c r="I11" s="45">
        <f t="shared" si="1"/>
        <v>-462.33999999999924</v>
      </c>
      <c r="J11" s="44"/>
    </row>
    <row r="12" spans="1:10">
      <c r="A12" s="42" t="s">
        <v>58</v>
      </c>
      <c r="B12" s="46">
        <v>32650</v>
      </c>
      <c r="C12" s="44">
        <v>2</v>
      </c>
      <c r="D12" s="45"/>
      <c r="E12" s="44">
        <v>68</v>
      </c>
      <c r="F12" s="45">
        <f t="shared" si="0"/>
        <v>5100</v>
      </c>
      <c r="G12" s="45"/>
      <c r="H12" s="45">
        <f>H11</f>
        <v>834.6</v>
      </c>
      <c r="I12" s="45">
        <f t="shared" si="1"/>
        <v>-387.33999999999924</v>
      </c>
      <c r="J12" s="44"/>
    </row>
    <row r="13" spans="1:10">
      <c r="A13" s="44" t="s">
        <v>185</v>
      </c>
      <c r="B13" s="43" t="s">
        <v>186</v>
      </c>
      <c r="C13" s="44">
        <v>2</v>
      </c>
      <c r="D13" s="45"/>
      <c r="E13" s="44">
        <v>125</v>
      </c>
      <c r="F13" s="45">
        <f t="shared" si="0"/>
        <v>9375</v>
      </c>
      <c r="G13" s="45"/>
      <c r="H13" s="45">
        <f>H12</f>
        <v>834.6</v>
      </c>
      <c r="I13" s="45">
        <f t="shared" si="1"/>
        <v>3887.6600000000008</v>
      </c>
      <c r="J13" s="44"/>
    </row>
    <row r="14" spans="1:10">
      <c r="A14" s="33" t="s">
        <v>60</v>
      </c>
      <c r="B14" s="34" t="s">
        <v>61</v>
      </c>
      <c r="C14" s="35">
        <v>3</v>
      </c>
      <c r="D14" s="55">
        <v>10000</v>
      </c>
      <c r="E14" s="35"/>
      <c r="F14" s="36">
        <f t="shared" si="0"/>
        <v>10000</v>
      </c>
      <c r="G14" s="36">
        <v>2344</v>
      </c>
      <c r="H14" s="55">
        <f>G14/5</f>
        <v>468.8</v>
      </c>
      <c r="I14" s="36">
        <f t="shared" si="1"/>
        <v>4146.8599999999997</v>
      </c>
      <c r="J14" s="35"/>
    </row>
    <row r="15" spans="1:10">
      <c r="A15" s="44" t="s">
        <v>196</v>
      </c>
      <c r="B15" s="43" t="s">
        <v>197</v>
      </c>
      <c r="C15" s="44">
        <v>3</v>
      </c>
      <c r="D15" s="45"/>
      <c r="E15" s="44">
        <v>22</v>
      </c>
      <c r="F15" s="45">
        <f t="shared" si="0"/>
        <v>1650</v>
      </c>
      <c r="G15" s="45"/>
      <c r="H15" s="45">
        <f>H14</f>
        <v>468.8</v>
      </c>
      <c r="I15" s="45">
        <f t="shared" si="1"/>
        <v>-4203.1399999999994</v>
      </c>
      <c r="J15" s="44"/>
    </row>
    <row r="16" spans="1:10">
      <c r="A16" s="44" t="s">
        <v>192</v>
      </c>
      <c r="B16" s="43" t="s">
        <v>193</v>
      </c>
      <c r="C16" s="44">
        <v>3</v>
      </c>
      <c r="D16" s="45"/>
      <c r="E16" s="44">
        <v>92</v>
      </c>
      <c r="F16" s="45">
        <f t="shared" si="0"/>
        <v>6900</v>
      </c>
      <c r="G16" s="45"/>
      <c r="H16" s="45">
        <f>H15</f>
        <v>468.8</v>
      </c>
      <c r="I16" s="45">
        <f t="shared" si="1"/>
        <v>1046.8600000000006</v>
      </c>
      <c r="J16" s="44"/>
    </row>
    <row r="17" spans="1:10">
      <c r="A17" s="44" t="s">
        <v>202</v>
      </c>
      <c r="B17" s="43">
        <v>11276</v>
      </c>
      <c r="C17" s="44">
        <v>3</v>
      </c>
      <c r="D17" s="45"/>
      <c r="E17" s="44">
        <v>42</v>
      </c>
      <c r="F17" s="45">
        <f t="shared" si="0"/>
        <v>3150</v>
      </c>
      <c r="G17" s="45"/>
      <c r="H17" s="45">
        <f>H16</f>
        <v>468.8</v>
      </c>
      <c r="I17" s="45">
        <f t="shared" si="1"/>
        <v>-2703.1399999999994</v>
      </c>
      <c r="J17" s="44"/>
    </row>
    <row r="18" spans="1:10">
      <c r="A18" s="44" t="s">
        <v>48</v>
      </c>
      <c r="B18" s="43" t="s">
        <v>213</v>
      </c>
      <c r="C18" s="44">
        <v>3</v>
      </c>
      <c r="D18" s="45"/>
      <c r="E18" s="44">
        <v>68</v>
      </c>
      <c r="F18" s="45">
        <f t="shared" si="0"/>
        <v>5100</v>
      </c>
      <c r="G18" s="45"/>
      <c r="H18" s="45">
        <f>H17</f>
        <v>468.8</v>
      </c>
      <c r="I18" s="45">
        <f t="shared" si="1"/>
        <v>-753.13999999999942</v>
      </c>
      <c r="J18" s="44"/>
    </row>
    <row r="19" spans="1:10">
      <c r="A19" s="33" t="s">
        <v>62</v>
      </c>
      <c r="B19" s="37">
        <v>28212</v>
      </c>
      <c r="C19" s="35">
        <v>4</v>
      </c>
      <c r="D19" s="55">
        <v>10000</v>
      </c>
      <c r="E19" s="35"/>
      <c r="F19" s="36">
        <f t="shared" si="0"/>
        <v>10000</v>
      </c>
      <c r="G19" s="36">
        <v>802</v>
      </c>
      <c r="H19" s="55">
        <f>G19/5</f>
        <v>160.4</v>
      </c>
      <c r="I19" s="36">
        <f t="shared" si="1"/>
        <v>3838.46</v>
      </c>
      <c r="J19" s="35"/>
    </row>
    <row r="20" spans="1:10">
      <c r="A20" s="42" t="s">
        <v>65</v>
      </c>
      <c r="B20" s="43" t="s">
        <v>66</v>
      </c>
      <c r="C20" s="44">
        <v>4</v>
      </c>
      <c r="D20" s="45"/>
      <c r="E20" s="44">
        <v>58</v>
      </c>
      <c r="F20" s="45">
        <f t="shared" si="0"/>
        <v>4350</v>
      </c>
      <c r="G20" s="45"/>
      <c r="H20" s="45">
        <f>H19</f>
        <v>160.4</v>
      </c>
      <c r="I20" s="45">
        <f t="shared" si="1"/>
        <v>-1811.54</v>
      </c>
      <c r="J20" s="44"/>
    </row>
    <row r="21" spans="1:10">
      <c r="A21" s="44" t="s">
        <v>215</v>
      </c>
      <c r="B21" s="46">
        <v>11411</v>
      </c>
      <c r="C21" s="44">
        <v>4</v>
      </c>
      <c r="D21" s="45"/>
      <c r="E21" s="44">
        <v>105</v>
      </c>
      <c r="F21" s="45">
        <f t="shared" si="0"/>
        <v>7875</v>
      </c>
      <c r="G21" s="45"/>
      <c r="H21" s="45">
        <f>H20</f>
        <v>160.4</v>
      </c>
      <c r="I21" s="45">
        <f t="shared" si="1"/>
        <v>1713.46</v>
      </c>
      <c r="J21" s="44"/>
    </row>
    <row r="22" spans="1:10">
      <c r="A22" s="42" t="s">
        <v>104</v>
      </c>
      <c r="B22" s="43" t="s">
        <v>105</v>
      </c>
      <c r="C22" s="44">
        <v>4</v>
      </c>
      <c r="D22" s="45"/>
      <c r="E22" s="44">
        <v>58</v>
      </c>
      <c r="F22" s="45">
        <f t="shared" si="0"/>
        <v>4350</v>
      </c>
      <c r="G22" s="45"/>
      <c r="H22" s="45">
        <f>H21</f>
        <v>160.4</v>
      </c>
      <c r="I22" s="45">
        <f t="shared" si="1"/>
        <v>-1811.54</v>
      </c>
      <c r="J22" s="44"/>
    </row>
    <row r="23" spans="1:10">
      <c r="A23" s="44" t="s">
        <v>198</v>
      </c>
      <c r="B23" s="43" t="s">
        <v>42</v>
      </c>
      <c r="C23" s="44">
        <v>4</v>
      </c>
      <c r="D23" s="45"/>
      <c r="E23" s="44">
        <v>19</v>
      </c>
      <c r="F23" s="45">
        <f t="shared" si="0"/>
        <v>1425</v>
      </c>
      <c r="G23" s="45"/>
      <c r="H23" s="45">
        <f>H22</f>
        <v>160.4</v>
      </c>
      <c r="I23" s="45">
        <f t="shared" si="1"/>
        <v>-4736.5399999999991</v>
      </c>
      <c r="J23" s="44"/>
    </row>
    <row r="24" spans="1:10">
      <c r="A24" s="35" t="s">
        <v>206</v>
      </c>
      <c r="B24" s="34" t="s">
        <v>207</v>
      </c>
      <c r="C24" s="53">
        <v>5</v>
      </c>
      <c r="D24" s="55">
        <v>10000</v>
      </c>
      <c r="E24" s="53"/>
      <c r="F24" s="36">
        <f t="shared" si="0"/>
        <v>10000</v>
      </c>
      <c r="G24" s="55">
        <v>2312</v>
      </c>
      <c r="H24" s="55">
        <f>G24/5</f>
        <v>462.4</v>
      </c>
      <c r="I24" s="36">
        <f t="shared" si="1"/>
        <v>4140.46</v>
      </c>
      <c r="J24" s="56"/>
    </row>
    <row r="25" spans="1:10">
      <c r="A25" s="47" t="s">
        <v>124</v>
      </c>
      <c r="B25" s="50">
        <v>40068</v>
      </c>
      <c r="C25" s="47">
        <v>5</v>
      </c>
      <c r="D25" s="51"/>
      <c r="E25" s="47">
        <v>69</v>
      </c>
      <c r="F25" s="45">
        <f t="shared" si="0"/>
        <v>5175</v>
      </c>
      <c r="G25" s="51"/>
      <c r="H25" s="45">
        <f>H24</f>
        <v>462.4</v>
      </c>
      <c r="I25" s="45">
        <f t="shared" si="1"/>
        <v>-684.54</v>
      </c>
      <c r="J25" s="44"/>
    </row>
    <row r="26" spans="1:10">
      <c r="A26" s="42" t="s">
        <v>136</v>
      </c>
      <c r="B26" s="46">
        <v>11298</v>
      </c>
      <c r="C26" s="44">
        <v>5</v>
      </c>
      <c r="D26" s="45"/>
      <c r="E26" s="44">
        <v>45</v>
      </c>
      <c r="F26" s="45">
        <f t="shared" si="0"/>
        <v>3375</v>
      </c>
      <c r="G26" s="45"/>
      <c r="H26" s="45">
        <f>H25</f>
        <v>462.4</v>
      </c>
      <c r="I26" s="45">
        <f t="shared" si="1"/>
        <v>-2484.5399999999995</v>
      </c>
      <c r="J26" s="44"/>
    </row>
    <row r="27" spans="1:10">
      <c r="A27" s="44" t="s">
        <v>23</v>
      </c>
      <c r="B27" s="43">
        <v>28899</v>
      </c>
      <c r="C27" s="44">
        <v>5</v>
      </c>
      <c r="D27" s="45"/>
      <c r="E27" s="44">
        <v>64</v>
      </c>
      <c r="F27" s="45">
        <f t="shared" si="0"/>
        <v>4800</v>
      </c>
      <c r="G27" s="45"/>
      <c r="H27" s="45">
        <f>H26</f>
        <v>462.4</v>
      </c>
      <c r="I27" s="45">
        <f t="shared" si="1"/>
        <v>-1059.54</v>
      </c>
      <c r="J27" s="44"/>
    </row>
    <row r="28" spans="1:10">
      <c r="A28" s="42" t="s">
        <v>195</v>
      </c>
      <c r="B28" s="46">
        <v>3344</v>
      </c>
      <c r="C28" s="44">
        <v>5</v>
      </c>
      <c r="D28" s="45"/>
      <c r="E28" s="44">
        <v>30</v>
      </c>
      <c r="F28" s="45">
        <f t="shared" si="0"/>
        <v>2250</v>
      </c>
      <c r="G28" s="45"/>
      <c r="H28" s="45">
        <f>H27</f>
        <v>462.4</v>
      </c>
      <c r="I28" s="45">
        <f t="shared" si="1"/>
        <v>-3609.5399999999995</v>
      </c>
      <c r="J28" s="44"/>
    </row>
    <row r="29" spans="1:10">
      <c r="A29" s="35" t="s">
        <v>221</v>
      </c>
      <c r="B29" s="34" t="s">
        <v>207</v>
      </c>
      <c r="C29" s="35">
        <v>6</v>
      </c>
      <c r="D29" s="55">
        <v>10000</v>
      </c>
      <c r="E29" s="35"/>
      <c r="F29" s="36">
        <f t="shared" si="0"/>
        <v>10000</v>
      </c>
      <c r="G29" s="36">
        <v>2311</v>
      </c>
      <c r="H29" s="55">
        <f>G29/5</f>
        <v>462.2</v>
      </c>
      <c r="I29" s="36">
        <f t="shared" si="1"/>
        <v>4140.2600000000011</v>
      </c>
      <c r="J29" s="41"/>
    </row>
    <row r="30" spans="1:10">
      <c r="A30" s="44" t="s">
        <v>194</v>
      </c>
      <c r="B30" s="43">
        <v>11338</v>
      </c>
      <c r="C30" s="44">
        <v>6</v>
      </c>
      <c r="D30" s="45"/>
      <c r="E30" s="44">
        <v>66</v>
      </c>
      <c r="F30" s="45">
        <f t="shared" si="0"/>
        <v>4950</v>
      </c>
      <c r="G30" s="45"/>
      <c r="H30" s="45">
        <f>H29</f>
        <v>462.2</v>
      </c>
      <c r="I30" s="45">
        <f t="shared" si="1"/>
        <v>-909.73999999999978</v>
      </c>
      <c r="J30" s="44"/>
    </row>
    <row r="31" spans="1:10">
      <c r="A31" s="44" t="s">
        <v>68</v>
      </c>
      <c r="B31" s="43" t="s">
        <v>69</v>
      </c>
      <c r="C31" s="44">
        <v>6</v>
      </c>
      <c r="D31" s="45"/>
      <c r="E31" s="44">
        <v>68</v>
      </c>
      <c r="F31" s="45">
        <f t="shared" si="0"/>
        <v>5100</v>
      </c>
      <c r="G31" s="45"/>
      <c r="H31" s="45">
        <f>H30</f>
        <v>462.2</v>
      </c>
      <c r="I31" s="45">
        <f t="shared" si="1"/>
        <v>-759.73999999999978</v>
      </c>
      <c r="J31" s="44"/>
    </row>
    <row r="32" spans="1:10">
      <c r="A32" s="44" t="s">
        <v>224</v>
      </c>
      <c r="B32" s="43" t="s">
        <v>225</v>
      </c>
      <c r="C32" s="44">
        <v>6</v>
      </c>
      <c r="D32" s="45"/>
      <c r="E32" s="44">
        <v>2</v>
      </c>
      <c r="F32" s="45">
        <f t="shared" si="0"/>
        <v>150</v>
      </c>
      <c r="G32" s="45"/>
      <c r="H32" s="45">
        <f>H31</f>
        <v>462.2</v>
      </c>
      <c r="I32" s="45">
        <f t="shared" si="1"/>
        <v>-5709.74</v>
      </c>
      <c r="J32" s="44"/>
    </row>
    <row r="33" spans="1:10">
      <c r="A33" s="44" t="s">
        <v>166</v>
      </c>
      <c r="B33" s="43" t="s">
        <v>42</v>
      </c>
      <c r="C33" s="44">
        <v>6</v>
      </c>
      <c r="D33" s="45"/>
      <c r="E33" s="44">
        <v>75</v>
      </c>
      <c r="F33" s="45">
        <f t="shared" si="0"/>
        <v>5625</v>
      </c>
      <c r="G33" s="45"/>
      <c r="H33" s="45">
        <f>H32</f>
        <v>462.2</v>
      </c>
      <c r="I33" s="45">
        <f t="shared" si="1"/>
        <v>-234.73999999999978</v>
      </c>
      <c r="J33" s="44"/>
    </row>
    <row r="34" spans="1:10">
      <c r="A34" s="35" t="s">
        <v>150</v>
      </c>
      <c r="B34" s="34" t="s">
        <v>26</v>
      </c>
      <c r="C34" s="35">
        <v>7</v>
      </c>
      <c r="D34" s="55">
        <v>10000</v>
      </c>
      <c r="E34" s="35"/>
      <c r="F34" s="36">
        <f t="shared" si="0"/>
        <v>10000</v>
      </c>
      <c r="G34" s="36">
        <v>1918</v>
      </c>
      <c r="H34" s="55">
        <f>G34/5</f>
        <v>383.6</v>
      </c>
      <c r="I34" s="36">
        <f t="shared" si="1"/>
        <v>4061.6600000000008</v>
      </c>
      <c r="J34" s="35"/>
    </row>
    <row r="35" spans="1:10">
      <c r="A35" s="42" t="s">
        <v>90</v>
      </c>
      <c r="B35" s="43" t="s">
        <v>91</v>
      </c>
      <c r="C35" s="44">
        <v>7</v>
      </c>
      <c r="D35" s="45"/>
      <c r="E35" s="44">
        <v>4</v>
      </c>
      <c r="F35" s="45">
        <f t="shared" si="0"/>
        <v>300</v>
      </c>
      <c r="G35" s="45"/>
      <c r="H35" s="45">
        <f>H34</f>
        <v>383.6</v>
      </c>
      <c r="I35" s="45">
        <f t="shared" si="1"/>
        <v>-5638.3399999999992</v>
      </c>
      <c r="J35" s="44"/>
    </row>
    <row r="36" spans="1:10">
      <c r="A36" s="44" t="s">
        <v>36</v>
      </c>
      <c r="B36" s="43" t="s">
        <v>100</v>
      </c>
      <c r="C36" s="44">
        <v>7</v>
      </c>
      <c r="D36" s="45"/>
      <c r="E36" s="44">
        <v>52</v>
      </c>
      <c r="F36" s="45">
        <f t="shared" ref="F36:F53" si="2">(E36*75)+D36</f>
        <v>3900</v>
      </c>
      <c r="G36" s="45"/>
      <c r="H36" s="45">
        <f>H35</f>
        <v>383.6</v>
      </c>
      <c r="I36" s="45">
        <f t="shared" ref="I36:I53" si="3">F36+H36-$I$55</f>
        <v>-2038.3399999999992</v>
      </c>
      <c r="J36" s="44"/>
    </row>
    <row r="37" spans="1:10">
      <c r="A37" s="44" t="s">
        <v>86</v>
      </c>
      <c r="B37" s="43" t="s">
        <v>132</v>
      </c>
      <c r="C37" s="44">
        <v>7</v>
      </c>
      <c r="D37" s="45"/>
      <c r="E37" s="44">
        <v>92</v>
      </c>
      <c r="F37" s="45">
        <f t="shared" si="2"/>
        <v>6900</v>
      </c>
      <c r="G37" s="45"/>
      <c r="H37" s="45">
        <f>H36</f>
        <v>383.6</v>
      </c>
      <c r="I37" s="45">
        <f t="shared" si="3"/>
        <v>961.66000000000076</v>
      </c>
      <c r="J37" s="44"/>
    </row>
    <row r="38" spans="1:10">
      <c r="A38" s="42" t="s">
        <v>163</v>
      </c>
      <c r="B38" s="43" t="s">
        <v>77</v>
      </c>
      <c r="C38" s="44">
        <v>7</v>
      </c>
      <c r="D38" s="45"/>
      <c r="E38" s="44">
        <v>5</v>
      </c>
      <c r="F38" s="45">
        <f t="shared" si="2"/>
        <v>375</v>
      </c>
      <c r="G38" s="45"/>
      <c r="H38" s="45">
        <f>H37</f>
        <v>383.6</v>
      </c>
      <c r="I38" s="45">
        <f t="shared" si="3"/>
        <v>-5563.3399999999992</v>
      </c>
      <c r="J38" s="44"/>
    </row>
    <row r="39" spans="1:10">
      <c r="A39" s="35" t="s">
        <v>126</v>
      </c>
      <c r="B39" s="34" t="s">
        <v>127</v>
      </c>
      <c r="C39" s="35">
        <v>8</v>
      </c>
      <c r="D39" s="55">
        <v>10000</v>
      </c>
      <c r="E39" s="35"/>
      <c r="F39" s="36">
        <f t="shared" si="2"/>
        <v>10000</v>
      </c>
      <c r="G39" s="36">
        <v>1991</v>
      </c>
      <c r="H39" s="55">
        <f>G39/5</f>
        <v>398.2</v>
      </c>
      <c r="I39" s="36">
        <f t="shared" si="3"/>
        <v>4076.2600000000011</v>
      </c>
      <c r="J39" s="35"/>
    </row>
    <row r="40" spans="1:10">
      <c r="A40" s="44" t="s">
        <v>223</v>
      </c>
      <c r="B40" s="43" t="s">
        <v>17</v>
      </c>
      <c r="C40" s="44">
        <v>8</v>
      </c>
      <c r="D40" s="45"/>
      <c r="E40" s="44">
        <v>25</v>
      </c>
      <c r="F40" s="45">
        <f t="shared" si="2"/>
        <v>1875</v>
      </c>
      <c r="G40" s="45"/>
      <c r="H40" s="45">
        <f>H39</f>
        <v>398.2</v>
      </c>
      <c r="I40" s="45">
        <f t="shared" si="3"/>
        <v>-4048.74</v>
      </c>
      <c r="J40" s="44"/>
    </row>
    <row r="41" spans="1:10">
      <c r="A41" s="44" t="s">
        <v>133</v>
      </c>
      <c r="B41" s="43" t="s">
        <v>35</v>
      </c>
      <c r="C41" s="44">
        <v>8</v>
      </c>
      <c r="D41" s="45"/>
      <c r="E41" s="44">
        <v>100</v>
      </c>
      <c r="F41" s="45">
        <f t="shared" si="2"/>
        <v>7500</v>
      </c>
      <c r="G41" s="45"/>
      <c r="H41" s="45">
        <f>H40</f>
        <v>398.2</v>
      </c>
      <c r="I41" s="45">
        <f t="shared" si="3"/>
        <v>1576.2600000000002</v>
      </c>
      <c r="J41" s="44"/>
    </row>
    <row r="42" spans="1:10">
      <c r="A42" s="44" t="s">
        <v>141</v>
      </c>
      <c r="B42" s="43" t="s">
        <v>40</v>
      </c>
      <c r="C42" s="44">
        <v>8</v>
      </c>
      <c r="D42" s="45"/>
      <c r="E42" s="44">
        <v>123</v>
      </c>
      <c r="F42" s="45">
        <f t="shared" si="2"/>
        <v>9225</v>
      </c>
      <c r="G42" s="45"/>
      <c r="H42" s="45">
        <f>H41</f>
        <v>398.2</v>
      </c>
      <c r="I42" s="45">
        <f t="shared" si="3"/>
        <v>3301.2600000000011</v>
      </c>
      <c r="J42" s="44"/>
    </row>
    <row r="43" spans="1:10">
      <c r="A43" s="44" t="s">
        <v>208</v>
      </c>
      <c r="B43" s="43" t="s">
        <v>111</v>
      </c>
      <c r="C43" s="44">
        <v>8</v>
      </c>
      <c r="D43" s="45"/>
      <c r="E43" s="44">
        <v>115</v>
      </c>
      <c r="F43" s="45">
        <f t="shared" si="2"/>
        <v>8625</v>
      </c>
      <c r="G43" s="45"/>
      <c r="H43" s="45">
        <f>H42</f>
        <v>398.2</v>
      </c>
      <c r="I43" s="45">
        <f t="shared" si="3"/>
        <v>2701.2600000000011</v>
      </c>
      <c r="J43" s="44"/>
    </row>
    <row r="44" spans="1:10">
      <c r="A44" s="33" t="s">
        <v>214</v>
      </c>
      <c r="B44" s="37">
        <v>26679</v>
      </c>
      <c r="C44" s="35">
        <v>9</v>
      </c>
      <c r="D44" s="55">
        <v>10000</v>
      </c>
      <c r="E44" s="35"/>
      <c r="F44" s="36">
        <f t="shared" si="2"/>
        <v>10000</v>
      </c>
      <c r="G44" s="36">
        <v>1887</v>
      </c>
      <c r="H44" s="55">
        <f>G44/5</f>
        <v>377.4</v>
      </c>
      <c r="I44" s="36">
        <f t="shared" si="3"/>
        <v>4055.46</v>
      </c>
      <c r="J44" s="35"/>
    </row>
    <row r="45" spans="1:10">
      <c r="A45" s="42" t="s">
        <v>184</v>
      </c>
      <c r="B45" s="43" t="s">
        <v>51</v>
      </c>
      <c r="C45" s="44">
        <v>9</v>
      </c>
      <c r="D45" s="45"/>
      <c r="E45" s="44">
        <v>40</v>
      </c>
      <c r="F45" s="45">
        <f t="shared" si="2"/>
        <v>3000</v>
      </c>
      <c r="G45" s="45"/>
      <c r="H45" s="45">
        <f>H44</f>
        <v>377.4</v>
      </c>
      <c r="I45" s="45">
        <f t="shared" si="3"/>
        <v>-2944.5399999999995</v>
      </c>
      <c r="J45" s="44"/>
    </row>
    <row r="46" spans="1:10">
      <c r="A46" s="42" t="s">
        <v>140</v>
      </c>
      <c r="B46" s="46">
        <v>11297</v>
      </c>
      <c r="C46" s="44">
        <v>9</v>
      </c>
      <c r="D46" s="45"/>
      <c r="E46" s="44">
        <v>100</v>
      </c>
      <c r="F46" s="45">
        <f t="shared" si="2"/>
        <v>7500</v>
      </c>
      <c r="G46" s="45"/>
      <c r="H46" s="45">
        <f>H45</f>
        <v>377.4</v>
      </c>
      <c r="I46" s="45">
        <f t="shared" si="3"/>
        <v>1555.46</v>
      </c>
      <c r="J46" s="44"/>
    </row>
    <row r="47" spans="1:10">
      <c r="A47" s="44" t="s">
        <v>165</v>
      </c>
      <c r="B47" s="43">
        <v>29244</v>
      </c>
      <c r="C47" s="44">
        <v>9</v>
      </c>
      <c r="D47" s="45"/>
      <c r="E47" s="44">
        <v>122</v>
      </c>
      <c r="F47" s="45">
        <f t="shared" si="2"/>
        <v>9150</v>
      </c>
      <c r="G47" s="45"/>
      <c r="H47" s="45">
        <f>H46</f>
        <v>377.4</v>
      </c>
      <c r="I47" s="45">
        <f t="shared" si="3"/>
        <v>3205.46</v>
      </c>
      <c r="J47" s="44"/>
    </row>
    <row r="48" spans="1:10">
      <c r="A48" s="44" t="s">
        <v>142</v>
      </c>
      <c r="B48" s="43" t="s">
        <v>77</v>
      </c>
      <c r="C48" s="44">
        <v>9</v>
      </c>
      <c r="D48" s="45"/>
      <c r="E48" s="44">
        <v>97</v>
      </c>
      <c r="F48" s="45">
        <f t="shared" si="2"/>
        <v>7275</v>
      </c>
      <c r="G48" s="45"/>
      <c r="H48" s="45">
        <f>H47</f>
        <v>377.4</v>
      </c>
      <c r="I48" s="45">
        <f t="shared" si="3"/>
        <v>1330.46</v>
      </c>
      <c r="J48" s="44"/>
    </row>
    <row r="49" spans="1:10">
      <c r="A49" s="35" t="s">
        <v>27</v>
      </c>
      <c r="B49" s="37">
        <v>11482</v>
      </c>
      <c r="C49" s="35">
        <v>10</v>
      </c>
      <c r="D49" s="55">
        <v>10000</v>
      </c>
      <c r="E49" s="35"/>
      <c r="F49" s="36">
        <f t="shared" si="2"/>
        <v>10000</v>
      </c>
      <c r="G49" s="36">
        <v>2969</v>
      </c>
      <c r="H49" s="55">
        <f>G49/5</f>
        <v>593.79999999999995</v>
      </c>
      <c r="I49" s="36">
        <f t="shared" si="3"/>
        <v>4271.8599999999997</v>
      </c>
      <c r="J49" s="35"/>
    </row>
    <row r="50" spans="1:10">
      <c r="A50" s="44" t="s">
        <v>204</v>
      </c>
      <c r="B50" s="43" t="s">
        <v>97</v>
      </c>
      <c r="C50" s="44">
        <v>10</v>
      </c>
      <c r="D50" s="45"/>
      <c r="E50" s="44">
        <v>96</v>
      </c>
      <c r="F50" s="45">
        <f t="shared" si="2"/>
        <v>7200</v>
      </c>
      <c r="G50" s="45"/>
      <c r="H50" s="45">
        <f>H49</f>
        <v>593.79999999999995</v>
      </c>
      <c r="I50" s="45">
        <f t="shared" si="3"/>
        <v>1471.8600000000006</v>
      </c>
      <c r="J50" s="44"/>
    </row>
    <row r="51" spans="1:10">
      <c r="A51" s="44" t="s">
        <v>211</v>
      </c>
      <c r="B51" s="43" t="s">
        <v>212</v>
      </c>
      <c r="C51" s="44">
        <v>10</v>
      </c>
      <c r="D51" s="45"/>
      <c r="E51" s="44">
        <v>124</v>
      </c>
      <c r="F51" s="45">
        <f t="shared" si="2"/>
        <v>9300</v>
      </c>
      <c r="G51" s="45"/>
      <c r="H51" s="45">
        <f>H50</f>
        <v>593.79999999999995</v>
      </c>
      <c r="I51" s="45">
        <f t="shared" si="3"/>
        <v>3571.8599999999997</v>
      </c>
      <c r="J51" s="44"/>
    </row>
    <row r="52" spans="1:10">
      <c r="A52" s="52" t="s">
        <v>222</v>
      </c>
      <c r="B52" s="43">
        <v>11560</v>
      </c>
      <c r="C52" s="44">
        <v>10</v>
      </c>
      <c r="D52" s="45"/>
      <c r="E52" s="44">
        <v>62</v>
      </c>
      <c r="F52" s="45">
        <f t="shared" si="2"/>
        <v>4650</v>
      </c>
      <c r="G52" s="45"/>
      <c r="H52" s="45">
        <f>H51</f>
        <v>593.79999999999995</v>
      </c>
      <c r="I52" s="45">
        <f t="shared" si="3"/>
        <v>-1078.1399999999994</v>
      </c>
      <c r="J52" s="44"/>
    </row>
    <row r="53" spans="1:10">
      <c r="A53" s="44" t="s">
        <v>188</v>
      </c>
      <c r="B53" s="43" t="s">
        <v>107</v>
      </c>
      <c r="C53" s="44">
        <v>10</v>
      </c>
      <c r="D53" s="45"/>
      <c r="E53" s="44">
        <v>15</v>
      </c>
      <c r="F53" s="45">
        <f t="shared" si="2"/>
        <v>1125</v>
      </c>
      <c r="G53" s="45"/>
      <c r="H53" s="45">
        <f>H52</f>
        <v>593.79999999999995</v>
      </c>
      <c r="I53" s="45">
        <f t="shared" si="3"/>
        <v>-4603.1399999999994</v>
      </c>
      <c r="J53" s="44"/>
    </row>
    <row r="54" spans="1:10">
      <c r="A54" s="38"/>
      <c r="B54" s="38"/>
      <c r="C54" s="38"/>
      <c r="D54" s="39"/>
      <c r="E54" s="38"/>
      <c r="F54" s="39">
        <f>SUM(F4:F53)</f>
        <v>291175</v>
      </c>
      <c r="G54" s="39"/>
      <c r="H54" s="39">
        <f>SUM(H4:H53)</f>
        <v>24922</v>
      </c>
      <c r="I54" s="39">
        <f>F54+H54</f>
        <v>316097</v>
      </c>
      <c r="J54" s="39"/>
    </row>
    <row r="55" spans="1:10">
      <c r="A55" s="38"/>
      <c r="B55" s="38"/>
      <c r="C55" s="38"/>
      <c r="D55" s="39"/>
      <c r="E55" s="38"/>
      <c r="F55" s="39"/>
      <c r="G55" s="39"/>
      <c r="H55" s="40" t="s">
        <v>78</v>
      </c>
      <c r="I55" s="39">
        <f>I54/(COUNTIF(A4:A53,"*"))</f>
        <v>6321.94</v>
      </c>
      <c r="J55" s="38"/>
    </row>
  </sheetData>
  <autoFilter ref="A3:J3" xr:uid="{140E79C4-29B6-4B1C-81D3-D9A7BF6DBC5C}">
    <sortState xmlns:xlrd2="http://schemas.microsoft.com/office/spreadsheetml/2017/richdata2" ref="A4:J90">
      <sortCondition ref="C3"/>
    </sortState>
  </autoFilter>
  <conditionalFormatting sqref="I4:I53">
    <cfRule type="cellIs" dxfId="4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Z952"/>
  <sheetViews>
    <sheetView topLeftCell="A30" workbookViewId="0">
      <selection activeCell="F67" sqref="F67"/>
    </sheetView>
  </sheetViews>
  <sheetFormatPr defaultColWidth="14.42578125" defaultRowHeight="15" customHeight="1"/>
  <cols>
    <col min="1" max="1" width="27" customWidth="1"/>
    <col min="2" max="2" width="14.7109375" customWidth="1"/>
    <col min="3" max="3" width="8.85546875" customWidth="1"/>
    <col min="4" max="4" width="10" customWidth="1"/>
    <col min="5" max="5" width="11.140625" customWidth="1"/>
    <col min="6" max="6" width="10.7109375" customWidth="1"/>
    <col min="7" max="7" width="11.28515625" customWidth="1"/>
    <col min="8" max="8" width="13" customWidth="1"/>
    <col min="9" max="9" width="10.7109375" customWidth="1"/>
    <col min="10" max="10" width="35.140625" customWidth="1"/>
    <col min="11" max="26" width="8.85546875" customWidth="1"/>
  </cols>
  <sheetData>
    <row r="1" spans="1:26" ht="31.5">
      <c r="A1" s="1" t="s">
        <v>122</v>
      </c>
      <c r="B1" s="2"/>
      <c r="C1" s="2"/>
      <c r="D1" s="3"/>
      <c r="E1" s="2"/>
      <c r="F1" s="3"/>
      <c r="G1" s="3"/>
      <c r="H1" s="3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5"/>
      <c r="B2" s="5"/>
      <c r="C2" s="5" t="s">
        <v>1</v>
      </c>
      <c r="D2" s="6" t="s">
        <v>2</v>
      </c>
      <c r="E2" s="5" t="s">
        <v>3</v>
      </c>
      <c r="F2" s="6"/>
      <c r="G2" s="6" t="s">
        <v>4</v>
      </c>
      <c r="H2" s="6"/>
      <c r="I2" s="6" t="s">
        <v>5</v>
      </c>
      <c r="J2" s="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5" t="s">
        <v>6</v>
      </c>
      <c r="B3" s="5" t="s">
        <v>7</v>
      </c>
      <c r="C3" s="5" t="s">
        <v>8</v>
      </c>
      <c r="D3" s="6" t="s">
        <v>9</v>
      </c>
      <c r="E3" s="5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5" t="s">
        <v>15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16" t="s">
        <v>123</v>
      </c>
      <c r="B4" s="17">
        <v>1772</v>
      </c>
      <c r="C4" s="18">
        <v>1</v>
      </c>
      <c r="D4" s="19">
        <v>9000</v>
      </c>
      <c r="E4" s="18"/>
      <c r="F4" s="19">
        <f t="shared" ref="F4:F8" si="0">(E4*75)+D4</f>
        <v>9000</v>
      </c>
      <c r="G4" s="19">
        <v>1286</v>
      </c>
      <c r="H4" s="19">
        <f>G4/6</f>
        <v>214.33333333333334</v>
      </c>
      <c r="I4" s="19">
        <f t="shared" ref="I4:I63" si="1">F4+H4-$I$65</f>
        <v>4478.1016949152545</v>
      </c>
      <c r="J4" s="18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" customHeight="1">
      <c r="A5" s="11" t="s">
        <v>124</v>
      </c>
      <c r="B5" s="12">
        <v>40068</v>
      </c>
      <c r="C5" s="11">
        <v>1</v>
      </c>
      <c r="D5" s="13"/>
      <c r="E5" s="11">
        <v>23</v>
      </c>
      <c r="F5" s="13">
        <f t="shared" si="0"/>
        <v>1725</v>
      </c>
      <c r="G5" s="13"/>
      <c r="H5" s="13">
        <f>H4</f>
        <v>214.33333333333334</v>
      </c>
      <c r="I5" s="13">
        <f t="shared" si="1"/>
        <v>-2796.8983050847464</v>
      </c>
      <c r="J5" s="1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>
      <c r="A6" s="14" t="s">
        <v>125</v>
      </c>
      <c r="B6" s="12">
        <v>1382</v>
      </c>
      <c r="C6" s="11">
        <v>1</v>
      </c>
      <c r="D6" s="13"/>
      <c r="E6" s="11">
        <v>55</v>
      </c>
      <c r="F6" s="13">
        <f t="shared" si="0"/>
        <v>4125</v>
      </c>
      <c r="G6" s="13"/>
      <c r="H6" s="13">
        <f>H5</f>
        <v>214.33333333333334</v>
      </c>
      <c r="I6" s="13">
        <f t="shared" si="1"/>
        <v>-396.89830508474643</v>
      </c>
      <c r="J6" s="1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11" t="s">
        <v>126</v>
      </c>
      <c r="B7" s="12" t="s">
        <v>127</v>
      </c>
      <c r="C7" s="11">
        <v>1</v>
      </c>
      <c r="D7" s="13"/>
      <c r="E7" s="11">
        <v>25</v>
      </c>
      <c r="F7" s="13">
        <f t="shared" si="0"/>
        <v>1875</v>
      </c>
      <c r="G7" s="13"/>
      <c r="H7" s="13">
        <f>H6</f>
        <v>214.33333333333334</v>
      </c>
      <c r="I7" s="13">
        <f t="shared" si="1"/>
        <v>-2646.898305084746</v>
      </c>
      <c r="J7" s="1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14" t="s">
        <v>128</v>
      </c>
      <c r="B8" s="12">
        <v>11407</v>
      </c>
      <c r="C8" s="11">
        <v>1</v>
      </c>
      <c r="D8" s="13"/>
      <c r="E8" s="11">
        <v>46</v>
      </c>
      <c r="F8" s="13">
        <f t="shared" si="0"/>
        <v>3450</v>
      </c>
      <c r="G8" s="13"/>
      <c r="H8" s="13">
        <f>H7</f>
        <v>214.33333333333334</v>
      </c>
      <c r="I8" s="13">
        <f t="shared" si="1"/>
        <v>-1071.898305084746</v>
      </c>
      <c r="J8" s="1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14" t="s">
        <v>117</v>
      </c>
      <c r="B9" s="12" t="s">
        <v>129</v>
      </c>
      <c r="C9" s="11">
        <v>1</v>
      </c>
      <c r="D9" s="13"/>
      <c r="E9" s="11">
        <v>22</v>
      </c>
      <c r="F9" s="13">
        <f>(E9*150)+D9</f>
        <v>3300</v>
      </c>
      <c r="G9" s="13"/>
      <c r="H9" s="13">
        <f>H8</f>
        <v>214.33333333333334</v>
      </c>
      <c r="I9" s="13">
        <f t="shared" si="1"/>
        <v>-1221.898305084746</v>
      </c>
      <c r="J9" s="1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>
      <c r="A10" s="16" t="s">
        <v>130</v>
      </c>
      <c r="B10" s="17" t="s">
        <v>131</v>
      </c>
      <c r="C10" s="18">
        <v>2</v>
      </c>
      <c r="D10" s="19">
        <v>9000</v>
      </c>
      <c r="E10" s="18"/>
      <c r="F10" s="19">
        <f t="shared" ref="F10:F33" si="2">(E10*75)+D10</f>
        <v>9000</v>
      </c>
      <c r="G10" s="19">
        <v>4584</v>
      </c>
      <c r="H10" s="19">
        <f>G10/6</f>
        <v>764</v>
      </c>
      <c r="I10" s="19">
        <f t="shared" si="1"/>
        <v>5027.7683615819205</v>
      </c>
      <c r="J10" s="18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" customHeight="1">
      <c r="A11" s="14" t="s">
        <v>86</v>
      </c>
      <c r="B11" s="12" t="s">
        <v>132</v>
      </c>
      <c r="C11" s="11">
        <v>2</v>
      </c>
      <c r="D11" s="13"/>
      <c r="E11" s="11">
        <v>40</v>
      </c>
      <c r="F11" s="13">
        <f t="shared" si="2"/>
        <v>3000</v>
      </c>
      <c r="G11" s="13"/>
      <c r="H11" s="13">
        <f>H10</f>
        <v>764</v>
      </c>
      <c r="I11" s="13">
        <f t="shared" si="1"/>
        <v>-972.23163841807946</v>
      </c>
      <c r="J11" s="11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" customHeight="1">
      <c r="A12" s="14" t="s">
        <v>133</v>
      </c>
      <c r="B12" s="12" t="s">
        <v>35</v>
      </c>
      <c r="C12" s="11">
        <v>2</v>
      </c>
      <c r="D12" s="13"/>
      <c r="E12" s="11">
        <v>79</v>
      </c>
      <c r="F12" s="13">
        <f t="shared" si="2"/>
        <v>5925</v>
      </c>
      <c r="G12" s="13"/>
      <c r="H12" s="13">
        <f>H11</f>
        <v>764</v>
      </c>
      <c r="I12" s="13">
        <f t="shared" si="1"/>
        <v>1952.7683615819205</v>
      </c>
      <c r="J12" s="1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>
      <c r="A13" s="12" t="s">
        <v>134</v>
      </c>
      <c r="B13" s="12" t="s">
        <v>82</v>
      </c>
      <c r="C13" s="11">
        <v>2</v>
      </c>
      <c r="D13" s="13"/>
      <c r="E13" s="11">
        <v>53</v>
      </c>
      <c r="F13" s="13">
        <f t="shared" si="2"/>
        <v>3975</v>
      </c>
      <c r="G13" s="13"/>
      <c r="H13" s="13">
        <f>H12</f>
        <v>764</v>
      </c>
      <c r="I13" s="13">
        <f t="shared" si="1"/>
        <v>2.7683615819205443</v>
      </c>
      <c r="J13" s="1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>
      <c r="A14" s="11" t="s">
        <v>49</v>
      </c>
      <c r="B14" s="12" t="s">
        <v>80</v>
      </c>
      <c r="C14" s="11">
        <v>2</v>
      </c>
      <c r="D14" s="13"/>
      <c r="E14" s="11">
        <v>16</v>
      </c>
      <c r="F14" s="13">
        <f t="shared" si="2"/>
        <v>1200</v>
      </c>
      <c r="G14" s="13"/>
      <c r="H14" s="13">
        <f>H13</f>
        <v>764</v>
      </c>
      <c r="I14" s="13">
        <f t="shared" si="1"/>
        <v>-2772.2316384180795</v>
      </c>
      <c r="J14" s="1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>
      <c r="A15" s="14" t="s">
        <v>135</v>
      </c>
      <c r="B15" s="12" t="s">
        <v>69</v>
      </c>
      <c r="C15" s="11">
        <v>2</v>
      </c>
      <c r="D15" s="13"/>
      <c r="E15" s="11">
        <v>44</v>
      </c>
      <c r="F15" s="13">
        <f t="shared" si="2"/>
        <v>3300</v>
      </c>
      <c r="G15" s="13"/>
      <c r="H15" s="13">
        <f>H14</f>
        <v>764</v>
      </c>
      <c r="I15" s="13">
        <f t="shared" si="1"/>
        <v>-672.23163841807946</v>
      </c>
      <c r="J15" s="1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>
      <c r="A16" s="16" t="s">
        <v>136</v>
      </c>
      <c r="B16" s="17" t="s">
        <v>29</v>
      </c>
      <c r="C16" s="18">
        <v>3</v>
      </c>
      <c r="D16" s="19">
        <v>9000</v>
      </c>
      <c r="E16" s="18"/>
      <c r="F16" s="19">
        <f t="shared" si="2"/>
        <v>9000</v>
      </c>
      <c r="G16" s="19">
        <v>1539</v>
      </c>
      <c r="H16" s="19">
        <f>G16/6</f>
        <v>256.5</v>
      </c>
      <c r="I16" s="19">
        <f t="shared" si="1"/>
        <v>4520.2683615819205</v>
      </c>
      <c r="J16" s="18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" customHeight="1">
      <c r="A17" s="14" t="s">
        <v>137</v>
      </c>
      <c r="B17" s="12" t="s">
        <v>138</v>
      </c>
      <c r="C17" s="11">
        <v>3</v>
      </c>
      <c r="D17" s="13"/>
      <c r="E17" s="11">
        <v>29</v>
      </c>
      <c r="F17" s="13">
        <f t="shared" si="2"/>
        <v>2175</v>
      </c>
      <c r="G17" s="13"/>
      <c r="H17" s="13">
        <f>H16</f>
        <v>256.5</v>
      </c>
      <c r="I17" s="13">
        <f t="shared" si="1"/>
        <v>-2304.7316384180795</v>
      </c>
      <c r="J17" s="1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4" t="s">
        <v>36</v>
      </c>
      <c r="B18" s="12" t="s">
        <v>100</v>
      </c>
      <c r="C18" s="11">
        <v>3</v>
      </c>
      <c r="D18" s="13"/>
      <c r="E18" s="11">
        <v>23</v>
      </c>
      <c r="F18" s="13">
        <f t="shared" si="2"/>
        <v>1725</v>
      </c>
      <c r="G18" s="13"/>
      <c r="H18" s="13">
        <f>H17</f>
        <v>256.5</v>
      </c>
      <c r="I18" s="13">
        <f t="shared" si="1"/>
        <v>-2754.7316384180795</v>
      </c>
      <c r="J18" s="1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14" t="s">
        <v>95</v>
      </c>
      <c r="B19" s="12" t="s">
        <v>96</v>
      </c>
      <c r="C19" s="11">
        <v>3</v>
      </c>
      <c r="D19" s="13"/>
      <c r="E19" s="11">
        <v>26</v>
      </c>
      <c r="F19" s="13">
        <f t="shared" si="2"/>
        <v>1950</v>
      </c>
      <c r="G19" s="13"/>
      <c r="H19" s="13">
        <f>H18</f>
        <v>256.5</v>
      </c>
      <c r="I19" s="13">
        <f t="shared" si="1"/>
        <v>-2529.7316384180795</v>
      </c>
      <c r="J19" s="1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14" t="s">
        <v>139</v>
      </c>
      <c r="B20" s="12" t="s">
        <v>105</v>
      </c>
      <c r="C20" s="11">
        <v>3</v>
      </c>
      <c r="D20" s="13"/>
      <c r="E20" s="11">
        <v>37</v>
      </c>
      <c r="F20" s="13">
        <f t="shared" si="2"/>
        <v>2775</v>
      </c>
      <c r="G20" s="13"/>
      <c r="H20" s="13">
        <f>H19</f>
        <v>256.5</v>
      </c>
      <c r="I20" s="13">
        <f t="shared" si="1"/>
        <v>-1704.7316384180795</v>
      </c>
      <c r="J20" s="1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>
      <c r="A21" s="14" t="s">
        <v>140</v>
      </c>
      <c r="B21" s="12" t="s">
        <v>97</v>
      </c>
      <c r="C21" s="11">
        <v>3</v>
      </c>
      <c r="D21" s="13"/>
      <c r="E21" s="11">
        <v>23</v>
      </c>
      <c r="F21" s="13">
        <f t="shared" si="2"/>
        <v>1725</v>
      </c>
      <c r="G21" s="13"/>
      <c r="H21" s="13">
        <f>H20</f>
        <v>256.5</v>
      </c>
      <c r="I21" s="13">
        <f t="shared" si="1"/>
        <v>-2754.7316384180795</v>
      </c>
      <c r="J21" s="1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>
      <c r="A22" s="16" t="s">
        <v>92</v>
      </c>
      <c r="B22" s="17" t="s">
        <v>93</v>
      </c>
      <c r="C22" s="18">
        <v>4</v>
      </c>
      <c r="D22" s="19">
        <v>9000</v>
      </c>
      <c r="E22" s="18"/>
      <c r="F22" s="19">
        <f t="shared" si="2"/>
        <v>9000</v>
      </c>
      <c r="G22" s="19">
        <v>3280</v>
      </c>
      <c r="H22" s="19">
        <f>G22/6</f>
        <v>546.66666666666663</v>
      </c>
      <c r="I22" s="19">
        <f t="shared" si="1"/>
        <v>4810.4350282485866</v>
      </c>
      <c r="J22" s="18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" customHeight="1">
      <c r="A23" s="14" t="s">
        <v>141</v>
      </c>
      <c r="B23" s="12" t="s">
        <v>40</v>
      </c>
      <c r="C23" s="11">
        <v>4</v>
      </c>
      <c r="D23" s="13"/>
      <c r="E23" s="11">
        <v>8</v>
      </c>
      <c r="F23" s="13">
        <f t="shared" si="2"/>
        <v>600</v>
      </c>
      <c r="G23" s="13"/>
      <c r="H23" s="13">
        <f>H22</f>
        <v>546.66666666666663</v>
      </c>
      <c r="I23" s="13">
        <f t="shared" si="1"/>
        <v>-3589.5649717514129</v>
      </c>
      <c r="J23" s="1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>
      <c r="A24" s="14" t="s">
        <v>142</v>
      </c>
      <c r="B24" s="12" t="s">
        <v>143</v>
      </c>
      <c r="C24" s="11">
        <v>4</v>
      </c>
      <c r="D24" s="13"/>
      <c r="E24" s="11">
        <v>51</v>
      </c>
      <c r="F24" s="13">
        <f t="shared" si="2"/>
        <v>3825</v>
      </c>
      <c r="G24" s="13"/>
      <c r="H24" s="13">
        <f>H23</f>
        <v>546.66666666666663</v>
      </c>
      <c r="I24" s="13">
        <f t="shared" si="1"/>
        <v>-364.56497175141249</v>
      </c>
      <c r="J24" s="1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>
      <c r="A25" s="14" t="s">
        <v>37</v>
      </c>
      <c r="B25" s="12">
        <v>2167</v>
      </c>
      <c r="C25" s="11">
        <v>4</v>
      </c>
      <c r="D25" s="13"/>
      <c r="E25" s="11">
        <v>33</v>
      </c>
      <c r="F25" s="13">
        <f t="shared" si="2"/>
        <v>2475</v>
      </c>
      <c r="G25" s="13"/>
      <c r="H25" s="13">
        <f>H24</f>
        <v>546.66666666666663</v>
      </c>
      <c r="I25" s="13">
        <f t="shared" si="1"/>
        <v>-1714.5649717514129</v>
      </c>
      <c r="J25" s="1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>
      <c r="A26" s="14" t="s">
        <v>144</v>
      </c>
      <c r="B26" s="12" t="s">
        <v>66</v>
      </c>
      <c r="C26" s="11">
        <v>4</v>
      </c>
      <c r="D26" s="13"/>
      <c r="E26" s="11">
        <v>59</v>
      </c>
      <c r="F26" s="13">
        <f t="shared" si="2"/>
        <v>4425</v>
      </c>
      <c r="G26" s="13"/>
      <c r="H26" s="13">
        <f>H25</f>
        <v>546.66666666666663</v>
      </c>
      <c r="I26" s="13">
        <f t="shared" si="1"/>
        <v>235.43502824858751</v>
      </c>
      <c r="J26" s="1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>
      <c r="A27" s="14" t="s">
        <v>145</v>
      </c>
      <c r="B27" s="12" t="s">
        <v>146</v>
      </c>
      <c r="C27" s="11">
        <v>4</v>
      </c>
      <c r="D27" s="13"/>
      <c r="E27" s="11">
        <v>50</v>
      </c>
      <c r="F27" s="13">
        <f t="shared" si="2"/>
        <v>3750</v>
      </c>
      <c r="G27" s="13"/>
      <c r="H27" s="13">
        <f>H26</f>
        <v>546.66666666666663</v>
      </c>
      <c r="I27" s="13">
        <f t="shared" si="1"/>
        <v>-439.56497175141249</v>
      </c>
      <c r="J27" s="1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>
      <c r="A28" s="16" t="s">
        <v>60</v>
      </c>
      <c r="B28" s="17" t="s">
        <v>61</v>
      </c>
      <c r="C28" s="18">
        <v>5</v>
      </c>
      <c r="D28" s="19">
        <v>9000</v>
      </c>
      <c r="E28" s="18"/>
      <c r="F28" s="19">
        <f t="shared" si="2"/>
        <v>9000</v>
      </c>
      <c r="G28" s="19">
        <v>1853</v>
      </c>
      <c r="H28" s="19">
        <f>G28/6</f>
        <v>308.83333333333331</v>
      </c>
      <c r="I28" s="19">
        <f t="shared" si="1"/>
        <v>4572.6016949152545</v>
      </c>
      <c r="J28" s="18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" customHeight="1">
      <c r="A29" s="14" t="s">
        <v>147</v>
      </c>
      <c r="B29" s="12" t="s">
        <v>101</v>
      </c>
      <c r="C29" s="11">
        <v>5</v>
      </c>
      <c r="D29" s="13"/>
      <c r="E29" s="11">
        <v>47</v>
      </c>
      <c r="F29" s="13">
        <f t="shared" si="2"/>
        <v>3525</v>
      </c>
      <c r="G29" s="13"/>
      <c r="H29" s="13">
        <f>H28</f>
        <v>308.83333333333331</v>
      </c>
      <c r="I29" s="13">
        <f t="shared" si="1"/>
        <v>-902.39830508474597</v>
      </c>
      <c r="J29" s="11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" customHeight="1">
      <c r="A30" s="14" t="s">
        <v>90</v>
      </c>
      <c r="B30" s="12" t="s">
        <v>91</v>
      </c>
      <c r="C30" s="11">
        <v>5</v>
      </c>
      <c r="D30" s="13"/>
      <c r="E30" s="11">
        <v>45</v>
      </c>
      <c r="F30" s="13">
        <f t="shared" si="2"/>
        <v>3375</v>
      </c>
      <c r="G30" s="13"/>
      <c r="H30" s="13">
        <f>H29</f>
        <v>308.83333333333331</v>
      </c>
      <c r="I30" s="13">
        <f t="shared" si="1"/>
        <v>-1052.398305084746</v>
      </c>
      <c r="J30" s="1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>
      <c r="A31" s="11" t="s">
        <v>148</v>
      </c>
      <c r="B31" s="12">
        <v>31064</v>
      </c>
      <c r="C31" s="11">
        <v>5</v>
      </c>
      <c r="D31" s="13"/>
      <c r="E31" s="11">
        <v>23</v>
      </c>
      <c r="F31" s="13">
        <f t="shared" si="2"/>
        <v>1725</v>
      </c>
      <c r="G31" s="13"/>
      <c r="H31" s="13">
        <f>H30</f>
        <v>308.83333333333331</v>
      </c>
      <c r="I31" s="13">
        <f t="shared" si="1"/>
        <v>-2702.3983050847464</v>
      </c>
      <c r="J31" s="1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>
      <c r="A32" s="14" t="s">
        <v>84</v>
      </c>
      <c r="B32" s="12" t="s">
        <v>85</v>
      </c>
      <c r="C32" s="11">
        <v>5</v>
      </c>
      <c r="D32" s="13"/>
      <c r="E32" s="11">
        <v>80</v>
      </c>
      <c r="F32" s="13">
        <f t="shared" si="2"/>
        <v>6000</v>
      </c>
      <c r="G32" s="13"/>
      <c r="H32" s="13">
        <f>H31</f>
        <v>308.83333333333331</v>
      </c>
      <c r="I32" s="13">
        <f t="shared" si="1"/>
        <v>1572.6016949152536</v>
      </c>
      <c r="J32" s="1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>
      <c r="A33" s="14" t="s">
        <v>149</v>
      </c>
      <c r="B33" s="12">
        <v>26059</v>
      </c>
      <c r="C33" s="11">
        <v>5</v>
      </c>
      <c r="D33" s="13"/>
      <c r="E33" s="11">
        <v>51</v>
      </c>
      <c r="F33" s="13">
        <f t="shared" si="2"/>
        <v>3825</v>
      </c>
      <c r="G33" s="13"/>
      <c r="H33" s="13">
        <f>H32</f>
        <v>308.83333333333331</v>
      </c>
      <c r="I33" s="13">
        <f t="shared" si="1"/>
        <v>-602.39830508474643</v>
      </c>
      <c r="J33" s="1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>
      <c r="A34" s="16" t="s">
        <v>150</v>
      </c>
      <c r="B34" s="17" t="s">
        <v>26</v>
      </c>
      <c r="C34" s="18">
        <v>6</v>
      </c>
      <c r="D34" s="19">
        <v>9000</v>
      </c>
      <c r="E34" s="18"/>
      <c r="F34" s="19">
        <f t="shared" ref="F34:F63" si="3">(E34*75)+D34</f>
        <v>9000</v>
      </c>
      <c r="G34" s="19">
        <v>1319</v>
      </c>
      <c r="H34" s="19">
        <f>G34/6</f>
        <v>219.83333333333334</v>
      </c>
      <c r="I34" s="19">
        <f t="shared" si="1"/>
        <v>4483.6016949152545</v>
      </c>
      <c r="J34" s="18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" customHeight="1">
      <c r="A35" s="14" t="s">
        <v>151</v>
      </c>
      <c r="B35" s="12" t="s">
        <v>152</v>
      </c>
      <c r="C35" s="11">
        <v>6</v>
      </c>
      <c r="D35" s="13"/>
      <c r="E35" s="11">
        <v>53</v>
      </c>
      <c r="F35" s="13">
        <f t="shared" si="3"/>
        <v>3975</v>
      </c>
      <c r="G35" s="13"/>
      <c r="H35" s="13">
        <f>H34</f>
        <v>219.83333333333334</v>
      </c>
      <c r="I35" s="13">
        <f t="shared" si="1"/>
        <v>-541.39830508474643</v>
      </c>
      <c r="J35" s="1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>
      <c r="A36" s="14" t="s">
        <v>153</v>
      </c>
      <c r="B36" s="12" t="s">
        <v>40</v>
      </c>
      <c r="C36" s="11">
        <v>6</v>
      </c>
      <c r="D36" s="13"/>
      <c r="E36" s="11">
        <v>54</v>
      </c>
      <c r="F36" s="13">
        <f t="shared" si="3"/>
        <v>4050</v>
      </c>
      <c r="G36" s="13"/>
      <c r="H36" s="13">
        <f>H35</f>
        <v>219.83333333333334</v>
      </c>
      <c r="I36" s="13">
        <f t="shared" si="1"/>
        <v>-466.39830508474643</v>
      </c>
      <c r="J36" s="1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>
      <c r="A37" s="14" t="s">
        <v>154</v>
      </c>
      <c r="B37" s="12">
        <v>20822</v>
      </c>
      <c r="C37" s="11">
        <v>6</v>
      </c>
      <c r="D37" s="13"/>
      <c r="E37" s="11">
        <v>95</v>
      </c>
      <c r="F37" s="13">
        <f t="shared" si="3"/>
        <v>7125</v>
      </c>
      <c r="G37" s="13"/>
      <c r="H37" s="13">
        <f>H36</f>
        <v>219.83333333333334</v>
      </c>
      <c r="I37" s="13">
        <f t="shared" si="1"/>
        <v>2608.6016949152536</v>
      </c>
      <c r="J37" s="1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>
      <c r="A38" s="14" t="s">
        <v>106</v>
      </c>
      <c r="B38" s="12" t="s">
        <v>155</v>
      </c>
      <c r="C38" s="11">
        <v>6</v>
      </c>
      <c r="D38" s="13"/>
      <c r="E38" s="11">
        <v>54</v>
      </c>
      <c r="F38" s="13">
        <f t="shared" si="3"/>
        <v>4050</v>
      </c>
      <c r="G38" s="13"/>
      <c r="H38" s="13">
        <f>H37</f>
        <v>219.83333333333334</v>
      </c>
      <c r="I38" s="13">
        <f t="shared" si="1"/>
        <v>-466.39830508474643</v>
      </c>
      <c r="J38" s="1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>
      <c r="A39" s="14" t="s">
        <v>156</v>
      </c>
      <c r="B39" s="12" t="s">
        <v>113</v>
      </c>
      <c r="C39" s="11">
        <v>6</v>
      </c>
      <c r="D39" s="13"/>
      <c r="E39" s="11">
        <v>5</v>
      </c>
      <c r="F39" s="13">
        <f t="shared" si="3"/>
        <v>375</v>
      </c>
      <c r="G39" s="13"/>
      <c r="H39" s="13">
        <f>H38</f>
        <v>219.83333333333334</v>
      </c>
      <c r="I39" s="13">
        <f t="shared" si="1"/>
        <v>-4141.3983050847464</v>
      </c>
      <c r="J39" s="1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>
      <c r="A40" s="16" t="s">
        <v>157</v>
      </c>
      <c r="B40" s="17" t="s">
        <v>82</v>
      </c>
      <c r="C40" s="18">
        <v>7</v>
      </c>
      <c r="D40" s="19">
        <v>9000</v>
      </c>
      <c r="E40" s="18"/>
      <c r="F40" s="19">
        <f t="shared" si="3"/>
        <v>9000</v>
      </c>
      <c r="G40" s="19">
        <v>1875</v>
      </c>
      <c r="H40" s="19">
        <f>G40/6</f>
        <v>312.5</v>
      </c>
      <c r="I40" s="19">
        <f t="shared" si="1"/>
        <v>4576.2683615819205</v>
      </c>
      <c r="J40" s="18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" customHeight="1">
      <c r="A41" s="11" t="s">
        <v>70</v>
      </c>
      <c r="B41" s="12" t="s">
        <v>71</v>
      </c>
      <c r="C41" s="11">
        <v>7</v>
      </c>
      <c r="D41" s="13"/>
      <c r="E41" s="11">
        <v>71</v>
      </c>
      <c r="F41" s="13">
        <f t="shared" si="3"/>
        <v>5325</v>
      </c>
      <c r="G41" s="13"/>
      <c r="H41" s="13">
        <f>H40</f>
        <v>312.5</v>
      </c>
      <c r="I41" s="13">
        <f t="shared" si="1"/>
        <v>901.26836158192054</v>
      </c>
      <c r="J41" s="1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>
      <c r="A42" s="14" t="s">
        <v>158</v>
      </c>
      <c r="B42" s="12" t="s">
        <v>113</v>
      </c>
      <c r="C42" s="11">
        <v>7</v>
      </c>
      <c r="D42" s="13"/>
      <c r="E42" s="11">
        <v>34</v>
      </c>
      <c r="F42" s="13">
        <f t="shared" si="3"/>
        <v>2550</v>
      </c>
      <c r="G42" s="13"/>
      <c r="H42" s="13">
        <f>H41</f>
        <v>312.5</v>
      </c>
      <c r="I42" s="13">
        <f t="shared" si="1"/>
        <v>-1873.7316384180795</v>
      </c>
      <c r="J42" s="1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>
      <c r="A43" s="14" t="s">
        <v>159</v>
      </c>
      <c r="B43" s="12" t="s">
        <v>160</v>
      </c>
      <c r="C43" s="11">
        <v>7</v>
      </c>
      <c r="D43" s="13"/>
      <c r="E43" s="11">
        <v>10</v>
      </c>
      <c r="F43" s="13">
        <f t="shared" si="3"/>
        <v>750</v>
      </c>
      <c r="G43" s="13"/>
      <c r="H43" s="13">
        <f>H42</f>
        <v>312.5</v>
      </c>
      <c r="I43" s="13">
        <f t="shared" si="1"/>
        <v>-3673.7316384180795</v>
      </c>
      <c r="J43" s="15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>
      <c r="A44" s="14" t="s">
        <v>87</v>
      </c>
      <c r="B44" s="12" t="s">
        <v>161</v>
      </c>
      <c r="C44" s="11">
        <v>7</v>
      </c>
      <c r="D44" s="13"/>
      <c r="E44" s="11">
        <v>72</v>
      </c>
      <c r="F44" s="13">
        <f t="shared" si="3"/>
        <v>5400</v>
      </c>
      <c r="G44" s="13"/>
      <c r="H44" s="13">
        <f>H43</f>
        <v>312.5</v>
      </c>
      <c r="I44" s="13">
        <f t="shared" si="1"/>
        <v>976.26836158192054</v>
      </c>
      <c r="J44" s="1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>
      <c r="A45" s="11" t="s">
        <v>162</v>
      </c>
      <c r="B45" s="12">
        <v>11455</v>
      </c>
      <c r="C45" s="11">
        <v>7</v>
      </c>
      <c r="D45" s="13"/>
      <c r="E45" s="11">
        <v>70</v>
      </c>
      <c r="F45" s="13">
        <f t="shared" si="3"/>
        <v>5250</v>
      </c>
      <c r="G45" s="13"/>
      <c r="H45" s="13">
        <f>H44</f>
        <v>312.5</v>
      </c>
      <c r="I45" s="13">
        <f t="shared" si="1"/>
        <v>826.26836158192054</v>
      </c>
      <c r="J45" s="1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customHeight="1">
      <c r="A46" s="16" t="s">
        <v>163</v>
      </c>
      <c r="B46" s="20" t="s">
        <v>77</v>
      </c>
      <c r="C46" s="18">
        <v>8</v>
      </c>
      <c r="D46" s="19">
        <v>9000</v>
      </c>
      <c r="E46" s="18"/>
      <c r="F46" s="19">
        <f t="shared" si="3"/>
        <v>9000</v>
      </c>
      <c r="G46" s="19">
        <v>1463</v>
      </c>
      <c r="H46" s="19">
        <f>G46/6</f>
        <v>243.83333333333334</v>
      </c>
      <c r="I46" s="19">
        <f t="shared" si="1"/>
        <v>4507.6016949152545</v>
      </c>
      <c r="J46" s="18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" customHeight="1">
      <c r="A47" s="14" t="s">
        <v>164</v>
      </c>
      <c r="B47" s="12" t="s">
        <v>97</v>
      </c>
      <c r="C47" s="11">
        <v>8</v>
      </c>
      <c r="D47" s="13"/>
      <c r="E47" s="11">
        <v>6</v>
      </c>
      <c r="F47" s="13">
        <f t="shared" si="3"/>
        <v>450</v>
      </c>
      <c r="G47" s="13"/>
      <c r="H47" s="13">
        <f>H46</f>
        <v>243.83333333333334</v>
      </c>
      <c r="I47" s="13">
        <f t="shared" si="1"/>
        <v>-4042.398305084746</v>
      </c>
      <c r="J47" s="1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customHeight="1">
      <c r="A48" s="14" t="s">
        <v>165</v>
      </c>
      <c r="B48" s="12" t="s">
        <v>40</v>
      </c>
      <c r="C48" s="11">
        <v>8</v>
      </c>
      <c r="D48" s="13"/>
      <c r="E48" s="11">
        <v>53</v>
      </c>
      <c r="F48" s="13">
        <f t="shared" si="3"/>
        <v>3975</v>
      </c>
      <c r="G48" s="13"/>
      <c r="H48" s="13">
        <f>H47</f>
        <v>243.83333333333334</v>
      </c>
      <c r="I48" s="13">
        <f t="shared" si="1"/>
        <v>-517.39830508474643</v>
      </c>
      <c r="J48" s="1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>
      <c r="A49" s="14" t="s">
        <v>166</v>
      </c>
      <c r="B49" s="12" t="s">
        <v>42</v>
      </c>
      <c r="C49" s="11">
        <v>8</v>
      </c>
      <c r="D49" s="13"/>
      <c r="E49" s="11">
        <v>65</v>
      </c>
      <c r="F49" s="13">
        <f t="shared" si="3"/>
        <v>4875</v>
      </c>
      <c r="G49" s="13"/>
      <c r="H49" s="13">
        <f>H48</f>
        <v>243.83333333333334</v>
      </c>
      <c r="I49" s="13">
        <f t="shared" si="1"/>
        <v>382.60169491525357</v>
      </c>
      <c r="J49" s="1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customHeight="1">
      <c r="A50" s="14" t="s">
        <v>167</v>
      </c>
      <c r="B50" s="12" t="s">
        <v>26</v>
      </c>
      <c r="C50" s="11">
        <v>8</v>
      </c>
      <c r="D50" s="13"/>
      <c r="E50" s="11">
        <v>4</v>
      </c>
      <c r="F50" s="13">
        <f t="shared" si="3"/>
        <v>300</v>
      </c>
      <c r="G50" s="13"/>
      <c r="H50" s="13">
        <f>H49</f>
        <v>243.83333333333334</v>
      </c>
      <c r="I50" s="13">
        <f t="shared" si="1"/>
        <v>-4192.3983050847464</v>
      </c>
      <c r="J50" s="1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customHeight="1">
      <c r="A51" s="14" t="s">
        <v>168</v>
      </c>
      <c r="B51" s="12" t="s">
        <v>101</v>
      </c>
      <c r="C51" s="11">
        <v>8</v>
      </c>
      <c r="D51" s="13"/>
      <c r="E51" s="11">
        <v>31</v>
      </c>
      <c r="F51" s="13">
        <f t="shared" si="3"/>
        <v>2325</v>
      </c>
      <c r="G51" s="13"/>
      <c r="H51" s="13">
        <f>H50</f>
        <v>243.83333333333334</v>
      </c>
      <c r="I51" s="13">
        <f t="shared" si="1"/>
        <v>-2167.398305084746</v>
      </c>
      <c r="J51" s="1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customHeight="1">
      <c r="A52" s="18" t="s">
        <v>23</v>
      </c>
      <c r="B52" s="17">
        <v>28899</v>
      </c>
      <c r="C52" s="18">
        <v>9</v>
      </c>
      <c r="D52" s="19">
        <v>9000</v>
      </c>
      <c r="E52" s="18"/>
      <c r="F52" s="19">
        <f t="shared" si="3"/>
        <v>9000</v>
      </c>
      <c r="G52" s="19">
        <v>2332</v>
      </c>
      <c r="H52" s="19">
        <f>G52/6</f>
        <v>388.66666666666669</v>
      </c>
      <c r="I52" s="19">
        <f t="shared" si="1"/>
        <v>4652.4350282485866</v>
      </c>
      <c r="J52" s="18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" customHeight="1">
      <c r="A53" s="14" t="s">
        <v>169</v>
      </c>
      <c r="B53" s="12" t="s">
        <v>170</v>
      </c>
      <c r="C53" s="11">
        <v>9</v>
      </c>
      <c r="D53" s="13"/>
      <c r="E53" s="11">
        <v>20</v>
      </c>
      <c r="F53" s="13">
        <f t="shared" si="3"/>
        <v>1500</v>
      </c>
      <c r="G53" s="13"/>
      <c r="H53" s="13">
        <f>H52</f>
        <v>388.66666666666669</v>
      </c>
      <c r="I53" s="13">
        <f t="shared" si="1"/>
        <v>-2847.5649717514125</v>
      </c>
      <c r="J53" s="1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>
      <c r="A54" s="14" t="s">
        <v>171</v>
      </c>
      <c r="B54" s="12" t="s">
        <v>89</v>
      </c>
      <c r="C54" s="11">
        <v>9</v>
      </c>
      <c r="D54" s="13"/>
      <c r="E54" s="11">
        <v>84</v>
      </c>
      <c r="F54" s="13">
        <f t="shared" si="3"/>
        <v>6300</v>
      </c>
      <c r="G54" s="13"/>
      <c r="H54" s="13">
        <f>H53</f>
        <v>388.66666666666669</v>
      </c>
      <c r="I54" s="13">
        <f t="shared" si="1"/>
        <v>1952.4350282485875</v>
      </c>
      <c r="J54" s="1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>
      <c r="A55" s="14" t="s">
        <v>172</v>
      </c>
      <c r="B55" s="12" t="s">
        <v>173</v>
      </c>
      <c r="C55" s="11">
        <v>9</v>
      </c>
      <c r="D55" s="13"/>
      <c r="E55" s="11">
        <v>190</v>
      </c>
      <c r="F55" s="13">
        <f t="shared" si="3"/>
        <v>14250</v>
      </c>
      <c r="G55" s="13"/>
      <c r="H55" s="13">
        <f>H54</f>
        <v>388.66666666666669</v>
      </c>
      <c r="I55" s="13">
        <f t="shared" si="1"/>
        <v>9902.4350282485866</v>
      </c>
      <c r="J55" s="1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customHeight="1">
      <c r="A56" s="14" t="s">
        <v>174</v>
      </c>
      <c r="B56" s="12" t="s">
        <v>115</v>
      </c>
      <c r="C56" s="11">
        <v>9</v>
      </c>
      <c r="D56" s="13"/>
      <c r="E56" s="11">
        <v>2</v>
      </c>
      <c r="F56" s="13">
        <f t="shared" si="3"/>
        <v>150</v>
      </c>
      <c r="G56" s="13"/>
      <c r="H56" s="13">
        <f>H55</f>
        <v>388.66666666666669</v>
      </c>
      <c r="I56" s="13">
        <f t="shared" si="1"/>
        <v>-4197.5649717514125</v>
      </c>
      <c r="J56" s="1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>
      <c r="A57" s="14" t="s">
        <v>175</v>
      </c>
      <c r="B57" s="12" t="s">
        <v>176</v>
      </c>
      <c r="C57" s="11">
        <v>9</v>
      </c>
      <c r="D57" s="13"/>
      <c r="E57" s="11">
        <v>118</v>
      </c>
      <c r="F57" s="13">
        <f t="shared" si="3"/>
        <v>8850</v>
      </c>
      <c r="G57" s="13"/>
      <c r="H57" s="13">
        <f>H56</f>
        <v>388.66666666666669</v>
      </c>
      <c r="I57" s="13">
        <f t="shared" si="1"/>
        <v>4502.4350282485866</v>
      </c>
      <c r="J57" s="1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customHeight="1">
      <c r="A58" s="16" t="s">
        <v>177</v>
      </c>
      <c r="B58" s="20" t="s">
        <v>178</v>
      </c>
      <c r="C58" s="18">
        <v>10</v>
      </c>
      <c r="D58" s="19">
        <v>9000</v>
      </c>
      <c r="E58" s="18"/>
      <c r="F58" s="19">
        <f t="shared" si="3"/>
        <v>9000</v>
      </c>
      <c r="G58" s="19">
        <v>2046</v>
      </c>
      <c r="H58" s="19">
        <f>G58/6</f>
        <v>341</v>
      </c>
      <c r="I58" s="19">
        <f t="shared" si="1"/>
        <v>4604.7683615819205</v>
      </c>
      <c r="J58" s="18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" customHeight="1">
      <c r="A59" s="14" t="s">
        <v>22</v>
      </c>
      <c r="B59" s="12" t="s">
        <v>107</v>
      </c>
      <c r="C59" s="11">
        <v>10</v>
      </c>
      <c r="D59" s="13"/>
      <c r="E59" s="11">
        <v>16</v>
      </c>
      <c r="F59" s="13">
        <f t="shared" si="3"/>
        <v>1200</v>
      </c>
      <c r="G59" s="13"/>
      <c r="H59" s="13">
        <f>H58</f>
        <v>341</v>
      </c>
      <c r="I59" s="13">
        <f t="shared" si="1"/>
        <v>-3195.2316384180795</v>
      </c>
      <c r="J59" s="1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customHeight="1">
      <c r="A60" s="14" t="s">
        <v>179</v>
      </c>
      <c r="B60" s="12" t="s">
        <v>176</v>
      </c>
      <c r="C60" s="11">
        <v>10</v>
      </c>
      <c r="D60" s="13"/>
      <c r="E60" s="11">
        <v>128</v>
      </c>
      <c r="F60" s="13">
        <f t="shared" si="3"/>
        <v>9600</v>
      </c>
      <c r="G60" s="13"/>
      <c r="H60" s="13">
        <f>H59</f>
        <v>341</v>
      </c>
      <c r="I60" s="13">
        <f t="shared" si="1"/>
        <v>5204.7683615819205</v>
      </c>
      <c r="J60" s="1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customHeight="1">
      <c r="A61" s="14" t="s">
        <v>180</v>
      </c>
      <c r="B61" s="12" t="s">
        <v>109</v>
      </c>
      <c r="C61" s="11">
        <v>10</v>
      </c>
      <c r="D61" s="13"/>
      <c r="E61" s="11">
        <v>10</v>
      </c>
      <c r="F61" s="13">
        <f t="shared" si="3"/>
        <v>750</v>
      </c>
      <c r="G61" s="13"/>
      <c r="H61" s="13">
        <f>H60</f>
        <v>341</v>
      </c>
      <c r="I61" s="13">
        <f t="shared" si="1"/>
        <v>-3645.2316384180795</v>
      </c>
      <c r="J61" s="1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customHeight="1">
      <c r="A62" s="14" t="s">
        <v>181</v>
      </c>
      <c r="B62" s="12" t="s">
        <v>182</v>
      </c>
      <c r="C62" s="11">
        <v>10</v>
      </c>
      <c r="D62" s="13"/>
      <c r="E62" s="11">
        <v>23</v>
      </c>
      <c r="F62" s="13">
        <f t="shared" si="3"/>
        <v>1725</v>
      </c>
      <c r="G62" s="13"/>
      <c r="H62" s="13">
        <f>H61</f>
        <v>341</v>
      </c>
      <c r="I62" s="13">
        <f t="shared" si="1"/>
        <v>-2670.2316384180795</v>
      </c>
      <c r="J62" s="1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 customHeight="1">
      <c r="A63" s="14" t="s">
        <v>118</v>
      </c>
      <c r="B63" s="12" t="s">
        <v>119</v>
      </c>
      <c r="C63" s="11">
        <v>10</v>
      </c>
      <c r="D63" s="13"/>
      <c r="E63" s="11">
        <v>83</v>
      </c>
      <c r="F63" s="13">
        <f t="shared" si="3"/>
        <v>6225</v>
      </c>
      <c r="G63" s="13"/>
      <c r="H63" s="13">
        <f>H62</f>
        <v>341</v>
      </c>
      <c r="I63" s="13">
        <f t="shared" si="1"/>
        <v>1829.7683615819205</v>
      </c>
      <c r="J63" s="1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customHeight="1">
      <c r="A64" s="7"/>
      <c r="B64" s="7"/>
      <c r="C64" s="7"/>
      <c r="D64" s="8"/>
      <c r="E64" s="7"/>
      <c r="F64" s="8">
        <f>SUM(F5:F63)</f>
        <v>258075</v>
      </c>
      <c r="G64" s="8"/>
      <c r="H64" s="8">
        <f>SUM(H5:H63)</f>
        <v>21362.666666666679</v>
      </c>
      <c r="I64" s="8">
        <f>F64+H64</f>
        <v>279437.66666666669</v>
      </c>
      <c r="J64" s="8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 customHeight="1">
      <c r="A65" s="7"/>
      <c r="B65" s="7"/>
      <c r="C65" s="7"/>
      <c r="D65" s="8"/>
      <c r="E65" s="7"/>
      <c r="F65" s="8"/>
      <c r="G65" s="8"/>
      <c r="H65" s="9" t="s">
        <v>78</v>
      </c>
      <c r="I65" s="8">
        <f>I64/(COUNTIF(A5:A63,"*"))</f>
        <v>4736.2316384180795</v>
      </c>
      <c r="J65" s="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3"/>
      <c r="E66" s="2"/>
      <c r="F66" s="3"/>
      <c r="G66" s="3"/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3"/>
      <c r="E67" s="2"/>
      <c r="F67" s="3"/>
      <c r="G67" s="3"/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3"/>
      <c r="E68" s="2"/>
      <c r="F68" s="3"/>
      <c r="G68" s="3"/>
      <c r="H68" s="3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3"/>
      <c r="E69" s="2"/>
      <c r="F69" s="3"/>
      <c r="G69" s="3"/>
      <c r="H69" s="3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3"/>
      <c r="E70" s="2"/>
      <c r="F70" s="3"/>
      <c r="G70" s="3"/>
      <c r="H70" s="3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3"/>
      <c r="E71" s="2"/>
      <c r="F71" s="3"/>
      <c r="G71" s="3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3"/>
      <c r="E72" s="2"/>
      <c r="F72" s="3"/>
      <c r="G72" s="3"/>
      <c r="H72" s="3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3"/>
      <c r="E73" s="2"/>
      <c r="F73" s="3"/>
      <c r="G73" s="3"/>
      <c r="H73" s="3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3"/>
      <c r="E74" s="2"/>
      <c r="F74" s="3"/>
      <c r="G74" s="3"/>
      <c r="H74" s="3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3"/>
      <c r="E75" s="2"/>
      <c r="F75" s="3"/>
      <c r="G75" s="3"/>
      <c r="H75" s="3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3"/>
      <c r="E76" s="2"/>
      <c r="F76" s="3"/>
      <c r="G76" s="3"/>
      <c r="H76" s="3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3"/>
      <c r="E77" s="2"/>
      <c r="F77" s="3"/>
      <c r="G77" s="3"/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3"/>
      <c r="E78" s="2"/>
      <c r="F78" s="3"/>
      <c r="G78" s="3"/>
      <c r="H78" s="3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3"/>
      <c r="E79" s="2"/>
      <c r="F79" s="3"/>
      <c r="G79" s="3"/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3"/>
      <c r="E80" s="2"/>
      <c r="F80" s="3"/>
      <c r="G80" s="3"/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3"/>
      <c r="E81" s="2"/>
      <c r="F81" s="3"/>
      <c r="G81" s="3"/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3"/>
      <c r="E82" s="2"/>
      <c r="F82" s="3"/>
      <c r="G82" s="3"/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3"/>
      <c r="E83" s="2"/>
      <c r="F83" s="3"/>
      <c r="G83" s="3"/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3"/>
      <c r="E84" s="2"/>
      <c r="F84" s="3"/>
      <c r="G84" s="3"/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3"/>
      <c r="E85" s="2"/>
      <c r="F85" s="3"/>
      <c r="G85" s="3"/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3"/>
      <c r="E86" s="2"/>
      <c r="F86" s="3"/>
      <c r="G86" s="3"/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3"/>
      <c r="E87" s="2"/>
      <c r="F87" s="3"/>
      <c r="G87" s="3"/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3"/>
      <c r="E88" s="2"/>
      <c r="F88" s="3"/>
      <c r="G88" s="3"/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3"/>
      <c r="E89" s="2"/>
      <c r="F89" s="3"/>
      <c r="G89" s="3"/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3"/>
      <c r="E90" s="2"/>
      <c r="F90" s="3"/>
      <c r="G90" s="3"/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3"/>
      <c r="E91" s="2"/>
      <c r="F91" s="3"/>
      <c r="G91" s="3"/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3"/>
      <c r="E92" s="2"/>
      <c r="F92" s="3"/>
      <c r="G92" s="3"/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3"/>
      <c r="E93" s="2"/>
      <c r="F93" s="3"/>
      <c r="G93" s="3"/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3"/>
      <c r="E94" s="2"/>
      <c r="F94" s="3"/>
      <c r="G94" s="3"/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3"/>
      <c r="E95" s="2"/>
      <c r="F95" s="3"/>
      <c r="G95" s="3"/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3"/>
      <c r="E96" s="2"/>
      <c r="F96" s="3"/>
      <c r="G96" s="3"/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3"/>
      <c r="E97" s="2"/>
      <c r="F97" s="3"/>
      <c r="G97" s="3"/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3"/>
      <c r="E98" s="2"/>
      <c r="F98" s="3"/>
      <c r="G98" s="3"/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3"/>
      <c r="E99" s="2"/>
      <c r="F99" s="3"/>
      <c r="G99" s="3"/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3"/>
      <c r="E100" s="2"/>
      <c r="F100" s="3"/>
      <c r="G100" s="3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3"/>
      <c r="E101" s="2"/>
      <c r="F101" s="3"/>
      <c r="G101" s="3"/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3"/>
      <c r="E102" s="2"/>
      <c r="F102" s="3"/>
      <c r="G102" s="3"/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3"/>
      <c r="E103" s="2"/>
      <c r="F103" s="3"/>
      <c r="G103" s="3"/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3"/>
      <c r="E104" s="2"/>
      <c r="F104" s="3"/>
      <c r="G104" s="3"/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3"/>
      <c r="E105" s="2"/>
      <c r="F105" s="3"/>
      <c r="G105" s="3"/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3"/>
      <c r="E106" s="2"/>
      <c r="F106" s="3"/>
      <c r="G106" s="3"/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3"/>
      <c r="E107" s="2"/>
      <c r="F107" s="3"/>
      <c r="G107" s="3"/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3"/>
      <c r="E108" s="2"/>
      <c r="F108" s="3"/>
      <c r="G108" s="3"/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3"/>
      <c r="E109" s="2"/>
      <c r="F109" s="3"/>
      <c r="G109" s="3"/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3"/>
      <c r="E110" s="2"/>
      <c r="F110" s="3"/>
      <c r="G110" s="3"/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3"/>
      <c r="E111" s="2"/>
      <c r="F111" s="3"/>
      <c r="G111" s="3"/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3"/>
      <c r="E112" s="2"/>
      <c r="F112" s="3"/>
      <c r="G112" s="3"/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3"/>
      <c r="E113" s="2"/>
      <c r="F113" s="3"/>
      <c r="G113" s="3"/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3"/>
      <c r="E114" s="2"/>
      <c r="F114" s="3"/>
      <c r="G114" s="3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3"/>
      <c r="E115" s="2"/>
      <c r="F115" s="3"/>
      <c r="G115" s="3"/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3"/>
      <c r="E116" s="2"/>
      <c r="F116" s="3"/>
      <c r="G116" s="3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3"/>
      <c r="E117" s="2"/>
      <c r="F117" s="3"/>
      <c r="G117" s="3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3"/>
      <c r="E118" s="2"/>
      <c r="F118" s="3"/>
      <c r="G118" s="3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3"/>
      <c r="E119" s="2"/>
      <c r="F119" s="3"/>
      <c r="G119" s="3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3"/>
      <c r="E120" s="2"/>
      <c r="F120" s="3"/>
      <c r="G120" s="3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3"/>
      <c r="E121" s="2"/>
      <c r="F121" s="3"/>
      <c r="G121" s="3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3"/>
      <c r="E122" s="2"/>
      <c r="F122" s="3"/>
      <c r="G122" s="3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3"/>
      <c r="E123" s="2"/>
      <c r="F123" s="3"/>
      <c r="G123" s="3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3"/>
      <c r="E124" s="2"/>
      <c r="F124" s="3"/>
      <c r="G124" s="3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3"/>
      <c r="E125" s="2"/>
      <c r="F125" s="3"/>
      <c r="G125" s="3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3"/>
      <c r="E126" s="2"/>
      <c r="F126" s="3"/>
      <c r="G126" s="3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3"/>
      <c r="E127" s="2"/>
      <c r="F127" s="3"/>
      <c r="G127" s="3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3"/>
      <c r="E128" s="2"/>
      <c r="F128" s="3"/>
      <c r="G128" s="3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3"/>
      <c r="E129" s="2"/>
      <c r="F129" s="3"/>
      <c r="G129" s="3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3"/>
      <c r="E130" s="2"/>
      <c r="F130" s="3"/>
      <c r="G130" s="3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3"/>
      <c r="E131" s="2"/>
      <c r="F131" s="3"/>
      <c r="G131" s="3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3"/>
      <c r="E132" s="2"/>
      <c r="F132" s="3"/>
      <c r="G132" s="3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3"/>
      <c r="E133" s="2"/>
      <c r="F133" s="3"/>
      <c r="G133" s="3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3"/>
      <c r="E134" s="2"/>
      <c r="F134" s="3"/>
      <c r="G134" s="3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3"/>
      <c r="E135" s="2"/>
      <c r="F135" s="3"/>
      <c r="G135" s="3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3"/>
      <c r="E136" s="2"/>
      <c r="F136" s="3"/>
      <c r="G136" s="3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3"/>
      <c r="E137" s="2"/>
      <c r="F137" s="3"/>
      <c r="G137" s="3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3"/>
      <c r="E138" s="2"/>
      <c r="F138" s="3"/>
      <c r="G138" s="3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3"/>
      <c r="E139" s="2"/>
      <c r="F139" s="3"/>
      <c r="G139" s="3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3"/>
      <c r="E140" s="2"/>
      <c r="F140" s="3"/>
      <c r="G140" s="3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3"/>
      <c r="E141" s="2"/>
      <c r="F141" s="3"/>
      <c r="G141" s="3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3"/>
      <c r="E142" s="2"/>
      <c r="F142" s="3"/>
      <c r="G142" s="3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3"/>
      <c r="E143" s="2"/>
      <c r="F143" s="3"/>
      <c r="G143" s="3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3"/>
      <c r="E144" s="2"/>
      <c r="F144" s="3"/>
      <c r="G144" s="3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3"/>
      <c r="E145" s="2"/>
      <c r="F145" s="3"/>
      <c r="G145" s="3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3"/>
      <c r="E146" s="2"/>
      <c r="F146" s="3"/>
      <c r="G146" s="3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3"/>
      <c r="E147" s="2"/>
      <c r="F147" s="3"/>
      <c r="G147" s="3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3"/>
      <c r="E148" s="2"/>
      <c r="F148" s="3"/>
      <c r="G148" s="3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3"/>
      <c r="E149" s="2"/>
      <c r="F149" s="3"/>
      <c r="G149" s="3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3"/>
      <c r="E150" s="2"/>
      <c r="F150" s="3"/>
      <c r="G150" s="3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3"/>
      <c r="E151" s="2"/>
      <c r="F151" s="3"/>
      <c r="G151" s="3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3"/>
      <c r="E152" s="2"/>
      <c r="F152" s="3"/>
      <c r="G152" s="3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3"/>
      <c r="E153" s="2"/>
      <c r="F153" s="3"/>
      <c r="G153" s="3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3"/>
      <c r="E154" s="2"/>
      <c r="F154" s="3"/>
      <c r="G154" s="3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3"/>
      <c r="E155" s="2"/>
      <c r="F155" s="3"/>
      <c r="G155" s="3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3"/>
      <c r="E156" s="2"/>
      <c r="F156" s="3"/>
      <c r="G156" s="3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3"/>
      <c r="E157" s="2"/>
      <c r="F157" s="3"/>
      <c r="G157" s="3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3"/>
      <c r="E158" s="2"/>
      <c r="F158" s="3"/>
      <c r="G158" s="3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3"/>
      <c r="E159" s="2"/>
      <c r="F159" s="3"/>
      <c r="G159" s="3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3"/>
      <c r="E160" s="2"/>
      <c r="F160" s="3"/>
      <c r="G160" s="3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3"/>
      <c r="E161" s="2"/>
      <c r="F161" s="3"/>
      <c r="G161" s="3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3"/>
      <c r="E162" s="2"/>
      <c r="F162" s="3"/>
      <c r="G162" s="3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3"/>
      <c r="E163" s="2"/>
      <c r="F163" s="3"/>
      <c r="G163" s="3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3"/>
      <c r="E164" s="2"/>
      <c r="F164" s="3"/>
      <c r="G164" s="3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3"/>
      <c r="E165" s="2"/>
      <c r="F165" s="3"/>
      <c r="G165" s="3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3"/>
      <c r="E166" s="2"/>
      <c r="F166" s="3"/>
      <c r="G166" s="3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3"/>
      <c r="E167" s="2"/>
      <c r="F167" s="3"/>
      <c r="G167" s="3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3"/>
      <c r="E168" s="2"/>
      <c r="F168" s="3"/>
      <c r="G168" s="3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3"/>
      <c r="E169" s="2"/>
      <c r="F169" s="3"/>
      <c r="G169" s="3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3"/>
      <c r="E170" s="2"/>
      <c r="F170" s="3"/>
      <c r="G170" s="3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3"/>
      <c r="E171" s="2"/>
      <c r="F171" s="3"/>
      <c r="G171" s="3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3"/>
      <c r="E172" s="2"/>
      <c r="F172" s="3"/>
      <c r="G172" s="3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3"/>
      <c r="E173" s="2"/>
      <c r="F173" s="3"/>
      <c r="G173" s="3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3"/>
      <c r="E174" s="2"/>
      <c r="F174" s="3"/>
      <c r="G174" s="3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3"/>
      <c r="E175" s="2"/>
      <c r="F175" s="3"/>
      <c r="G175" s="3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3"/>
      <c r="E176" s="2"/>
      <c r="F176" s="3"/>
      <c r="G176" s="3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3"/>
      <c r="E177" s="2"/>
      <c r="F177" s="3"/>
      <c r="G177" s="3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3"/>
      <c r="E178" s="2"/>
      <c r="F178" s="3"/>
      <c r="G178" s="3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3"/>
      <c r="E179" s="2"/>
      <c r="F179" s="3"/>
      <c r="G179" s="3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3"/>
      <c r="E180" s="2"/>
      <c r="F180" s="3"/>
      <c r="G180" s="3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3"/>
      <c r="E181" s="2"/>
      <c r="F181" s="3"/>
      <c r="G181" s="3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3"/>
      <c r="E182" s="2"/>
      <c r="F182" s="3"/>
      <c r="G182" s="3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3"/>
      <c r="E183" s="2"/>
      <c r="F183" s="3"/>
      <c r="G183" s="3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3"/>
      <c r="E184" s="2"/>
      <c r="F184" s="3"/>
      <c r="G184" s="3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3"/>
      <c r="E185" s="2"/>
      <c r="F185" s="3"/>
      <c r="G185" s="3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3"/>
      <c r="E186" s="2"/>
      <c r="F186" s="3"/>
      <c r="G186" s="3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3"/>
      <c r="E187" s="2"/>
      <c r="F187" s="3"/>
      <c r="G187" s="3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3"/>
      <c r="E188" s="2"/>
      <c r="F188" s="3"/>
      <c r="G188" s="3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3"/>
      <c r="E189" s="2"/>
      <c r="F189" s="3"/>
      <c r="G189" s="3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3"/>
      <c r="E190" s="2"/>
      <c r="F190" s="3"/>
      <c r="G190" s="3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3"/>
      <c r="E191" s="2"/>
      <c r="F191" s="3"/>
      <c r="G191" s="3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3"/>
      <c r="E192" s="2"/>
      <c r="F192" s="3"/>
      <c r="G192" s="3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3"/>
      <c r="E193" s="2"/>
      <c r="F193" s="3"/>
      <c r="G193" s="3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3"/>
      <c r="E194" s="2"/>
      <c r="F194" s="3"/>
      <c r="G194" s="3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3"/>
      <c r="E195" s="2"/>
      <c r="F195" s="3"/>
      <c r="G195" s="3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3"/>
      <c r="E196" s="2"/>
      <c r="F196" s="3"/>
      <c r="G196" s="3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3"/>
      <c r="E197" s="2"/>
      <c r="F197" s="3"/>
      <c r="G197" s="3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3"/>
      <c r="E198" s="2"/>
      <c r="F198" s="3"/>
      <c r="G198" s="3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3"/>
      <c r="E199" s="2"/>
      <c r="F199" s="3"/>
      <c r="G199" s="3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3"/>
      <c r="E200" s="2"/>
      <c r="F200" s="3"/>
      <c r="G200" s="3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3"/>
      <c r="E201" s="2"/>
      <c r="F201" s="3"/>
      <c r="G201" s="3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3"/>
      <c r="E202" s="2"/>
      <c r="F202" s="3"/>
      <c r="G202" s="3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3"/>
      <c r="E203" s="2"/>
      <c r="F203" s="3"/>
      <c r="G203" s="3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3"/>
      <c r="E204" s="2"/>
      <c r="F204" s="3"/>
      <c r="G204" s="3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3"/>
      <c r="E205" s="2"/>
      <c r="F205" s="3"/>
      <c r="G205" s="3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3"/>
      <c r="E206" s="2"/>
      <c r="F206" s="3"/>
      <c r="G206" s="3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3"/>
      <c r="E207" s="2"/>
      <c r="F207" s="3"/>
      <c r="G207" s="3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3"/>
      <c r="E208" s="2"/>
      <c r="F208" s="3"/>
      <c r="G208" s="3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3"/>
      <c r="E209" s="2"/>
      <c r="F209" s="3"/>
      <c r="G209" s="3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3"/>
      <c r="E210" s="2"/>
      <c r="F210" s="3"/>
      <c r="G210" s="3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3"/>
      <c r="E211" s="2"/>
      <c r="F211" s="3"/>
      <c r="G211" s="3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3"/>
      <c r="E212" s="2"/>
      <c r="F212" s="3"/>
      <c r="G212" s="3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3"/>
      <c r="E213" s="2"/>
      <c r="F213" s="3"/>
      <c r="G213" s="3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3"/>
      <c r="E214" s="2"/>
      <c r="F214" s="3"/>
      <c r="G214" s="3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3"/>
      <c r="E215" s="2"/>
      <c r="F215" s="3"/>
      <c r="G215" s="3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3"/>
      <c r="E216" s="2"/>
      <c r="F216" s="3"/>
      <c r="G216" s="3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3"/>
      <c r="E217" s="2"/>
      <c r="F217" s="3"/>
      <c r="G217" s="3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3"/>
      <c r="E218" s="2"/>
      <c r="F218" s="3"/>
      <c r="G218" s="3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3"/>
      <c r="E219" s="2"/>
      <c r="F219" s="3"/>
      <c r="G219" s="3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3"/>
      <c r="E220" s="2"/>
      <c r="F220" s="3"/>
      <c r="G220" s="3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3"/>
      <c r="E221" s="2"/>
      <c r="F221" s="3"/>
      <c r="G221" s="3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3"/>
      <c r="E222" s="2"/>
      <c r="F222" s="3"/>
      <c r="G222" s="3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3"/>
      <c r="E223" s="2"/>
      <c r="F223" s="3"/>
      <c r="G223" s="3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3"/>
      <c r="E224" s="2"/>
      <c r="F224" s="3"/>
      <c r="G224" s="3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3"/>
      <c r="E225" s="2"/>
      <c r="F225" s="3"/>
      <c r="G225" s="3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3"/>
      <c r="E226" s="2"/>
      <c r="F226" s="3"/>
      <c r="G226" s="3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3"/>
      <c r="E227" s="2"/>
      <c r="F227" s="3"/>
      <c r="G227" s="3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3"/>
      <c r="E228" s="2"/>
      <c r="F228" s="3"/>
      <c r="G228" s="3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3"/>
      <c r="E229" s="2"/>
      <c r="F229" s="3"/>
      <c r="G229" s="3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3"/>
      <c r="E230" s="2"/>
      <c r="F230" s="3"/>
      <c r="G230" s="3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3"/>
      <c r="E231" s="2"/>
      <c r="F231" s="3"/>
      <c r="G231" s="3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3"/>
      <c r="E232" s="2"/>
      <c r="F232" s="3"/>
      <c r="G232" s="3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3"/>
      <c r="E233" s="2"/>
      <c r="F233" s="3"/>
      <c r="G233" s="3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3"/>
      <c r="E234" s="2"/>
      <c r="F234" s="3"/>
      <c r="G234" s="3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3"/>
      <c r="E235" s="2"/>
      <c r="F235" s="3"/>
      <c r="G235" s="3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3"/>
      <c r="E236" s="2"/>
      <c r="F236" s="3"/>
      <c r="G236" s="3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3"/>
      <c r="E237" s="2"/>
      <c r="F237" s="3"/>
      <c r="G237" s="3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3"/>
      <c r="E238" s="2"/>
      <c r="F238" s="3"/>
      <c r="G238" s="3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3"/>
      <c r="E239" s="2"/>
      <c r="F239" s="3"/>
      <c r="G239" s="3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3"/>
      <c r="E240" s="2"/>
      <c r="F240" s="3"/>
      <c r="G240" s="3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3"/>
      <c r="E241" s="2"/>
      <c r="F241" s="3"/>
      <c r="G241" s="3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3"/>
      <c r="E242" s="2"/>
      <c r="F242" s="3"/>
      <c r="G242" s="3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3"/>
      <c r="E243" s="2"/>
      <c r="F243" s="3"/>
      <c r="G243" s="3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3"/>
      <c r="E244" s="2"/>
      <c r="F244" s="3"/>
      <c r="G244" s="3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3"/>
      <c r="E245" s="2"/>
      <c r="F245" s="3"/>
      <c r="G245" s="3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3"/>
      <c r="E246" s="2"/>
      <c r="F246" s="3"/>
      <c r="G246" s="3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3"/>
      <c r="E247" s="2"/>
      <c r="F247" s="3"/>
      <c r="G247" s="3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3"/>
      <c r="E248" s="2"/>
      <c r="F248" s="3"/>
      <c r="G248" s="3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3"/>
      <c r="E249" s="2"/>
      <c r="F249" s="3"/>
      <c r="G249" s="3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3"/>
      <c r="E250" s="2"/>
      <c r="F250" s="3"/>
      <c r="G250" s="3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3"/>
      <c r="E251" s="2"/>
      <c r="F251" s="3"/>
      <c r="G251" s="3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3"/>
      <c r="E252" s="2"/>
      <c r="F252" s="3"/>
      <c r="G252" s="3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3"/>
      <c r="E253" s="2"/>
      <c r="F253" s="3"/>
      <c r="G253" s="3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3"/>
      <c r="E254" s="2"/>
      <c r="F254" s="3"/>
      <c r="G254" s="3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3"/>
      <c r="E255" s="2"/>
      <c r="F255" s="3"/>
      <c r="G255" s="3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3"/>
      <c r="E256" s="2"/>
      <c r="F256" s="3"/>
      <c r="G256" s="3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3"/>
      <c r="E257" s="2"/>
      <c r="F257" s="3"/>
      <c r="G257" s="3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3"/>
      <c r="E258" s="2"/>
      <c r="F258" s="3"/>
      <c r="G258" s="3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3"/>
      <c r="E259" s="2"/>
      <c r="F259" s="3"/>
      <c r="G259" s="3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3"/>
      <c r="E260" s="2"/>
      <c r="F260" s="3"/>
      <c r="G260" s="3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3"/>
      <c r="E261" s="2"/>
      <c r="F261" s="3"/>
      <c r="G261" s="3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3"/>
      <c r="E262" s="2"/>
      <c r="F262" s="3"/>
      <c r="G262" s="3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3"/>
      <c r="E263" s="2"/>
      <c r="F263" s="3"/>
      <c r="G263" s="3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3"/>
      <c r="E264" s="2"/>
      <c r="F264" s="3"/>
      <c r="G264" s="3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3"/>
      <c r="E265" s="2"/>
      <c r="F265" s="3"/>
      <c r="G265" s="3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3"/>
      <c r="E266" s="2"/>
      <c r="F266" s="3"/>
      <c r="G266" s="3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3"/>
      <c r="E267" s="2"/>
      <c r="F267" s="3"/>
      <c r="G267" s="3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3"/>
      <c r="E268" s="2"/>
      <c r="F268" s="3"/>
      <c r="G268" s="3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3"/>
      <c r="E269" s="2"/>
      <c r="F269" s="3"/>
      <c r="G269" s="3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3"/>
      <c r="E270" s="2"/>
      <c r="F270" s="3"/>
      <c r="G270" s="3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3"/>
      <c r="E271" s="2"/>
      <c r="F271" s="3"/>
      <c r="G271" s="3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3"/>
      <c r="E272" s="2"/>
      <c r="F272" s="3"/>
      <c r="G272" s="3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3"/>
      <c r="E273" s="2"/>
      <c r="F273" s="3"/>
      <c r="G273" s="3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3"/>
      <c r="E274" s="2"/>
      <c r="F274" s="3"/>
      <c r="G274" s="3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3"/>
      <c r="E275" s="2"/>
      <c r="F275" s="3"/>
      <c r="G275" s="3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3"/>
      <c r="E276" s="2"/>
      <c r="F276" s="3"/>
      <c r="G276" s="3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3"/>
      <c r="E277" s="2"/>
      <c r="F277" s="3"/>
      <c r="G277" s="3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3"/>
      <c r="E278" s="2"/>
      <c r="F278" s="3"/>
      <c r="G278" s="3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3"/>
      <c r="E279" s="2"/>
      <c r="F279" s="3"/>
      <c r="G279" s="3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3"/>
      <c r="E280" s="2"/>
      <c r="F280" s="3"/>
      <c r="G280" s="3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3"/>
      <c r="E281" s="2"/>
      <c r="F281" s="3"/>
      <c r="G281" s="3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3"/>
      <c r="E282" s="2"/>
      <c r="F282" s="3"/>
      <c r="G282" s="3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3"/>
      <c r="E283" s="2"/>
      <c r="F283" s="3"/>
      <c r="G283" s="3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3"/>
      <c r="E284" s="2"/>
      <c r="F284" s="3"/>
      <c r="G284" s="3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3"/>
      <c r="E285" s="2"/>
      <c r="F285" s="3"/>
      <c r="G285" s="3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3"/>
      <c r="E286" s="2"/>
      <c r="F286" s="3"/>
      <c r="G286" s="3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3"/>
      <c r="E287" s="2"/>
      <c r="F287" s="3"/>
      <c r="G287" s="3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3"/>
      <c r="E288" s="2"/>
      <c r="F288" s="3"/>
      <c r="G288" s="3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3"/>
      <c r="E289" s="2"/>
      <c r="F289" s="3"/>
      <c r="G289" s="3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3"/>
      <c r="E290" s="2"/>
      <c r="F290" s="3"/>
      <c r="G290" s="3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3"/>
      <c r="E291" s="2"/>
      <c r="F291" s="3"/>
      <c r="G291" s="3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3"/>
      <c r="E292" s="2"/>
      <c r="F292" s="3"/>
      <c r="G292" s="3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3"/>
      <c r="E293" s="2"/>
      <c r="F293" s="3"/>
      <c r="G293" s="3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3"/>
      <c r="E294" s="2"/>
      <c r="F294" s="3"/>
      <c r="G294" s="3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3"/>
      <c r="E295" s="2"/>
      <c r="F295" s="3"/>
      <c r="G295" s="3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3"/>
      <c r="E296" s="2"/>
      <c r="F296" s="3"/>
      <c r="G296" s="3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3"/>
      <c r="E297" s="2"/>
      <c r="F297" s="3"/>
      <c r="G297" s="3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3"/>
      <c r="E298" s="2"/>
      <c r="F298" s="3"/>
      <c r="G298" s="3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3"/>
      <c r="E299" s="2"/>
      <c r="F299" s="3"/>
      <c r="G299" s="3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3"/>
      <c r="E300" s="2"/>
      <c r="F300" s="3"/>
      <c r="G300" s="3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3"/>
      <c r="E301" s="2"/>
      <c r="F301" s="3"/>
      <c r="G301" s="3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3"/>
      <c r="E302" s="2"/>
      <c r="F302" s="3"/>
      <c r="G302" s="3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3"/>
      <c r="E303" s="2"/>
      <c r="F303" s="3"/>
      <c r="G303" s="3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3"/>
      <c r="E304" s="2"/>
      <c r="F304" s="3"/>
      <c r="G304" s="3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3"/>
      <c r="E305" s="2"/>
      <c r="F305" s="3"/>
      <c r="G305" s="3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3"/>
      <c r="E306" s="2"/>
      <c r="F306" s="3"/>
      <c r="G306" s="3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3"/>
      <c r="E307" s="2"/>
      <c r="F307" s="3"/>
      <c r="G307" s="3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3"/>
      <c r="E308" s="2"/>
      <c r="F308" s="3"/>
      <c r="G308" s="3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3"/>
      <c r="E309" s="2"/>
      <c r="F309" s="3"/>
      <c r="G309" s="3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3"/>
      <c r="E310" s="2"/>
      <c r="F310" s="3"/>
      <c r="G310" s="3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3"/>
      <c r="E311" s="2"/>
      <c r="F311" s="3"/>
      <c r="G311" s="3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3"/>
      <c r="E312" s="2"/>
      <c r="F312" s="3"/>
      <c r="G312" s="3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3"/>
      <c r="E313" s="2"/>
      <c r="F313" s="3"/>
      <c r="G313" s="3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3"/>
      <c r="E314" s="2"/>
      <c r="F314" s="3"/>
      <c r="G314" s="3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3"/>
      <c r="E315" s="2"/>
      <c r="F315" s="3"/>
      <c r="G315" s="3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3"/>
      <c r="E316" s="2"/>
      <c r="F316" s="3"/>
      <c r="G316" s="3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3"/>
      <c r="E317" s="2"/>
      <c r="F317" s="3"/>
      <c r="G317" s="3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3"/>
      <c r="E318" s="2"/>
      <c r="F318" s="3"/>
      <c r="G318" s="3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3"/>
      <c r="E319" s="2"/>
      <c r="F319" s="3"/>
      <c r="G319" s="3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3"/>
      <c r="E320" s="2"/>
      <c r="F320" s="3"/>
      <c r="G320" s="3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3"/>
      <c r="E321" s="2"/>
      <c r="F321" s="3"/>
      <c r="G321" s="3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3"/>
      <c r="E322" s="2"/>
      <c r="F322" s="3"/>
      <c r="G322" s="3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3"/>
      <c r="E323" s="2"/>
      <c r="F323" s="3"/>
      <c r="G323" s="3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3"/>
      <c r="E324" s="2"/>
      <c r="F324" s="3"/>
      <c r="G324" s="3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3"/>
      <c r="E325" s="2"/>
      <c r="F325" s="3"/>
      <c r="G325" s="3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3"/>
      <c r="E326" s="2"/>
      <c r="F326" s="3"/>
      <c r="G326" s="3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3"/>
      <c r="E327" s="2"/>
      <c r="F327" s="3"/>
      <c r="G327" s="3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3"/>
      <c r="E328" s="2"/>
      <c r="F328" s="3"/>
      <c r="G328" s="3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3"/>
      <c r="E329" s="2"/>
      <c r="F329" s="3"/>
      <c r="G329" s="3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3"/>
      <c r="E330" s="2"/>
      <c r="F330" s="3"/>
      <c r="G330" s="3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3"/>
      <c r="E331" s="2"/>
      <c r="F331" s="3"/>
      <c r="G331" s="3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3"/>
      <c r="E332" s="2"/>
      <c r="F332" s="3"/>
      <c r="G332" s="3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3"/>
      <c r="E333" s="2"/>
      <c r="F333" s="3"/>
      <c r="G333" s="3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3"/>
      <c r="E334" s="2"/>
      <c r="F334" s="3"/>
      <c r="G334" s="3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3"/>
      <c r="E335" s="2"/>
      <c r="F335" s="3"/>
      <c r="G335" s="3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3"/>
      <c r="E336" s="2"/>
      <c r="F336" s="3"/>
      <c r="G336" s="3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3"/>
      <c r="E337" s="2"/>
      <c r="F337" s="3"/>
      <c r="G337" s="3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3"/>
      <c r="E338" s="2"/>
      <c r="F338" s="3"/>
      <c r="G338" s="3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3"/>
      <c r="E339" s="2"/>
      <c r="F339" s="3"/>
      <c r="G339" s="3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3"/>
      <c r="E340" s="2"/>
      <c r="F340" s="3"/>
      <c r="G340" s="3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3"/>
      <c r="E341" s="2"/>
      <c r="F341" s="3"/>
      <c r="G341" s="3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3"/>
      <c r="E342" s="2"/>
      <c r="F342" s="3"/>
      <c r="G342" s="3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3"/>
      <c r="E343" s="2"/>
      <c r="F343" s="3"/>
      <c r="G343" s="3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3"/>
      <c r="E344" s="2"/>
      <c r="F344" s="3"/>
      <c r="G344" s="3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3"/>
      <c r="E345" s="2"/>
      <c r="F345" s="3"/>
      <c r="G345" s="3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3"/>
      <c r="E346" s="2"/>
      <c r="F346" s="3"/>
      <c r="G346" s="3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3"/>
      <c r="E347" s="2"/>
      <c r="F347" s="3"/>
      <c r="G347" s="3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3"/>
      <c r="E348" s="2"/>
      <c r="F348" s="3"/>
      <c r="G348" s="3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3"/>
      <c r="E349" s="2"/>
      <c r="F349" s="3"/>
      <c r="G349" s="3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3"/>
      <c r="E350" s="2"/>
      <c r="F350" s="3"/>
      <c r="G350" s="3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3"/>
      <c r="E351" s="2"/>
      <c r="F351" s="3"/>
      <c r="G351" s="3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3"/>
      <c r="E352" s="2"/>
      <c r="F352" s="3"/>
      <c r="G352" s="3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3"/>
      <c r="E353" s="2"/>
      <c r="F353" s="3"/>
      <c r="G353" s="3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3"/>
      <c r="E354" s="2"/>
      <c r="F354" s="3"/>
      <c r="G354" s="3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3"/>
      <c r="E355" s="2"/>
      <c r="F355" s="3"/>
      <c r="G355" s="3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3"/>
      <c r="E356" s="2"/>
      <c r="F356" s="3"/>
      <c r="G356" s="3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3"/>
      <c r="E357" s="2"/>
      <c r="F357" s="3"/>
      <c r="G357" s="3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3"/>
      <c r="E358" s="2"/>
      <c r="F358" s="3"/>
      <c r="G358" s="3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3"/>
      <c r="E359" s="2"/>
      <c r="F359" s="3"/>
      <c r="G359" s="3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3"/>
      <c r="E360" s="2"/>
      <c r="F360" s="3"/>
      <c r="G360" s="3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3"/>
      <c r="E361" s="2"/>
      <c r="F361" s="3"/>
      <c r="G361" s="3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3"/>
      <c r="E362" s="2"/>
      <c r="F362" s="3"/>
      <c r="G362" s="3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3"/>
      <c r="E363" s="2"/>
      <c r="F363" s="3"/>
      <c r="G363" s="3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3"/>
      <c r="E364" s="2"/>
      <c r="F364" s="3"/>
      <c r="G364" s="3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3"/>
      <c r="E365" s="2"/>
      <c r="F365" s="3"/>
      <c r="G365" s="3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3"/>
      <c r="E366" s="2"/>
      <c r="F366" s="3"/>
      <c r="G366" s="3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3"/>
      <c r="E367" s="2"/>
      <c r="F367" s="3"/>
      <c r="G367" s="3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3"/>
      <c r="E368" s="2"/>
      <c r="F368" s="3"/>
      <c r="G368" s="3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3"/>
      <c r="E369" s="2"/>
      <c r="F369" s="3"/>
      <c r="G369" s="3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3"/>
      <c r="E370" s="2"/>
      <c r="F370" s="3"/>
      <c r="G370" s="3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3"/>
      <c r="E371" s="2"/>
      <c r="F371" s="3"/>
      <c r="G371" s="3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3"/>
      <c r="E372" s="2"/>
      <c r="F372" s="3"/>
      <c r="G372" s="3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3"/>
      <c r="E373" s="2"/>
      <c r="F373" s="3"/>
      <c r="G373" s="3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3"/>
      <c r="E374" s="2"/>
      <c r="F374" s="3"/>
      <c r="G374" s="3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3"/>
      <c r="E375" s="2"/>
      <c r="F375" s="3"/>
      <c r="G375" s="3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3"/>
      <c r="E376" s="2"/>
      <c r="F376" s="3"/>
      <c r="G376" s="3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3"/>
      <c r="E377" s="2"/>
      <c r="F377" s="3"/>
      <c r="G377" s="3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3"/>
      <c r="E378" s="2"/>
      <c r="F378" s="3"/>
      <c r="G378" s="3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3"/>
      <c r="E379" s="2"/>
      <c r="F379" s="3"/>
      <c r="G379" s="3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3"/>
      <c r="E380" s="2"/>
      <c r="F380" s="3"/>
      <c r="G380" s="3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3"/>
      <c r="E381" s="2"/>
      <c r="F381" s="3"/>
      <c r="G381" s="3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3"/>
      <c r="E382" s="2"/>
      <c r="F382" s="3"/>
      <c r="G382" s="3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3"/>
      <c r="E383" s="2"/>
      <c r="F383" s="3"/>
      <c r="G383" s="3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3"/>
      <c r="E384" s="2"/>
      <c r="F384" s="3"/>
      <c r="G384" s="3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3"/>
      <c r="E385" s="2"/>
      <c r="F385" s="3"/>
      <c r="G385" s="3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3"/>
      <c r="E386" s="2"/>
      <c r="F386" s="3"/>
      <c r="G386" s="3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3"/>
      <c r="E387" s="2"/>
      <c r="F387" s="3"/>
      <c r="G387" s="3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3"/>
      <c r="E388" s="2"/>
      <c r="F388" s="3"/>
      <c r="G388" s="3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3"/>
      <c r="E389" s="2"/>
      <c r="F389" s="3"/>
      <c r="G389" s="3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3"/>
      <c r="E390" s="2"/>
      <c r="F390" s="3"/>
      <c r="G390" s="3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3"/>
      <c r="E391" s="2"/>
      <c r="F391" s="3"/>
      <c r="G391" s="3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3"/>
      <c r="E392" s="2"/>
      <c r="F392" s="3"/>
      <c r="G392" s="3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3"/>
      <c r="E393" s="2"/>
      <c r="F393" s="3"/>
      <c r="G393" s="3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3"/>
      <c r="E394" s="2"/>
      <c r="F394" s="3"/>
      <c r="G394" s="3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3"/>
      <c r="E395" s="2"/>
      <c r="F395" s="3"/>
      <c r="G395" s="3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3"/>
      <c r="E396" s="2"/>
      <c r="F396" s="3"/>
      <c r="G396" s="3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3"/>
      <c r="E397" s="2"/>
      <c r="F397" s="3"/>
      <c r="G397" s="3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3"/>
      <c r="E398" s="2"/>
      <c r="F398" s="3"/>
      <c r="G398" s="3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3"/>
      <c r="E399" s="2"/>
      <c r="F399" s="3"/>
      <c r="G399" s="3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3"/>
      <c r="E400" s="2"/>
      <c r="F400" s="3"/>
      <c r="G400" s="3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3"/>
      <c r="E401" s="2"/>
      <c r="F401" s="3"/>
      <c r="G401" s="3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3"/>
      <c r="E402" s="2"/>
      <c r="F402" s="3"/>
      <c r="G402" s="3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3"/>
      <c r="E403" s="2"/>
      <c r="F403" s="3"/>
      <c r="G403" s="3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3"/>
      <c r="E404" s="2"/>
      <c r="F404" s="3"/>
      <c r="G404" s="3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3"/>
      <c r="E405" s="2"/>
      <c r="F405" s="3"/>
      <c r="G405" s="3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3"/>
      <c r="E406" s="2"/>
      <c r="F406" s="3"/>
      <c r="G406" s="3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3"/>
      <c r="E407" s="2"/>
      <c r="F407" s="3"/>
      <c r="G407" s="3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3"/>
      <c r="E408" s="2"/>
      <c r="F408" s="3"/>
      <c r="G408" s="3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3"/>
      <c r="E409" s="2"/>
      <c r="F409" s="3"/>
      <c r="G409" s="3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3"/>
      <c r="E410" s="2"/>
      <c r="F410" s="3"/>
      <c r="G410" s="3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3"/>
      <c r="E411" s="2"/>
      <c r="F411" s="3"/>
      <c r="G411" s="3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3"/>
      <c r="E412" s="2"/>
      <c r="F412" s="3"/>
      <c r="G412" s="3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3"/>
      <c r="E413" s="2"/>
      <c r="F413" s="3"/>
      <c r="G413" s="3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3"/>
      <c r="E414" s="2"/>
      <c r="F414" s="3"/>
      <c r="G414" s="3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3"/>
      <c r="E415" s="2"/>
      <c r="F415" s="3"/>
      <c r="G415" s="3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3"/>
      <c r="E416" s="2"/>
      <c r="F416" s="3"/>
      <c r="G416" s="3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3"/>
      <c r="E417" s="2"/>
      <c r="F417" s="3"/>
      <c r="G417" s="3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3"/>
      <c r="E418" s="2"/>
      <c r="F418" s="3"/>
      <c r="G418" s="3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3"/>
      <c r="E419" s="2"/>
      <c r="F419" s="3"/>
      <c r="G419" s="3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3"/>
      <c r="E420" s="2"/>
      <c r="F420" s="3"/>
      <c r="G420" s="3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3"/>
      <c r="E421" s="2"/>
      <c r="F421" s="3"/>
      <c r="G421" s="3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3"/>
      <c r="E422" s="2"/>
      <c r="F422" s="3"/>
      <c r="G422" s="3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3"/>
      <c r="E423" s="2"/>
      <c r="F423" s="3"/>
      <c r="G423" s="3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3"/>
      <c r="E424" s="2"/>
      <c r="F424" s="3"/>
      <c r="G424" s="3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3"/>
      <c r="E425" s="2"/>
      <c r="F425" s="3"/>
      <c r="G425" s="3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3"/>
      <c r="E426" s="2"/>
      <c r="F426" s="3"/>
      <c r="G426" s="3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3"/>
      <c r="E427" s="2"/>
      <c r="F427" s="3"/>
      <c r="G427" s="3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3"/>
      <c r="E428" s="2"/>
      <c r="F428" s="3"/>
      <c r="G428" s="3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3"/>
      <c r="E429" s="2"/>
      <c r="F429" s="3"/>
      <c r="G429" s="3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3"/>
      <c r="E430" s="2"/>
      <c r="F430" s="3"/>
      <c r="G430" s="3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3"/>
      <c r="E431" s="2"/>
      <c r="F431" s="3"/>
      <c r="G431" s="3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3"/>
      <c r="E432" s="2"/>
      <c r="F432" s="3"/>
      <c r="G432" s="3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3"/>
      <c r="E433" s="2"/>
      <c r="F433" s="3"/>
      <c r="G433" s="3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3"/>
      <c r="E434" s="2"/>
      <c r="F434" s="3"/>
      <c r="G434" s="3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3"/>
      <c r="E435" s="2"/>
      <c r="F435" s="3"/>
      <c r="G435" s="3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3"/>
      <c r="E436" s="2"/>
      <c r="F436" s="3"/>
      <c r="G436" s="3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3"/>
      <c r="E437" s="2"/>
      <c r="F437" s="3"/>
      <c r="G437" s="3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3"/>
      <c r="E438" s="2"/>
      <c r="F438" s="3"/>
      <c r="G438" s="3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3"/>
      <c r="E439" s="2"/>
      <c r="F439" s="3"/>
      <c r="G439" s="3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3"/>
      <c r="E440" s="2"/>
      <c r="F440" s="3"/>
      <c r="G440" s="3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3"/>
      <c r="E441" s="2"/>
      <c r="F441" s="3"/>
      <c r="G441" s="3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3"/>
      <c r="E442" s="2"/>
      <c r="F442" s="3"/>
      <c r="G442" s="3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3"/>
      <c r="E443" s="2"/>
      <c r="F443" s="3"/>
      <c r="G443" s="3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3"/>
      <c r="E444" s="2"/>
      <c r="F444" s="3"/>
      <c r="G444" s="3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3"/>
      <c r="E445" s="2"/>
      <c r="F445" s="3"/>
      <c r="G445" s="3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3"/>
      <c r="E446" s="2"/>
      <c r="F446" s="3"/>
      <c r="G446" s="3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3"/>
      <c r="E447" s="2"/>
      <c r="F447" s="3"/>
      <c r="G447" s="3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3"/>
      <c r="E448" s="2"/>
      <c r="F448" s="3"/>
      <c r="G448" s="3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3"/>
      <c r="E449" s="2"/>
      <c r="F449" s="3"/>
      <c r="G449" s="3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3"/>
      <c r="E450" s="2"/>
      <c r="F450" s="3"/>
      <c r="G450" s="3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3"/>
      <c r="E451" s="2"/>
      <c r="F451" s="3"/>
      <c r="G451" s="3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3"/>
      <c r="E452" s="2"/>
      <c r="F452" s="3"/>
      <c r="G452" s="3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3"/>
      <c r="E453" s="2"/>
      <c r="F453" s="3"/>
      <c r="G453" s="3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3"/>
      <c r="E454" s="2"/>
      <c r="F454" s="3"/>
      <c r="G454" s="3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3"/>
      <c r="E455" s="2"/>
      <c r="F455" s="3"/>
      <c r="G455" s="3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3"/>
      <c r="E456" s="2"/>
      <c r="F456" s="3"/>
      <c r="G456" s="3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3"/>
      <c r="E457" s="2"/>
      <c r="F457" s="3"/>
      <c r="G457" s="3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3"/>
      <c r="E458" s="2"/>
      <c r="F458" s="3"/>
      <c r="G458" s="3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3"/>
      <c r="E459" s="2"/>
      <c r="F459" s="3"/>
      <c r="G459" s="3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3"/>
      <c r="E460" s="2"/>
      <c r="F460" s="3"/>
      <c r="G460" s="3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3"/>
      <c r="E461" s="2"/>
      <c r="F461" s="3"/>
      <c r="G461" s="3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3"/>
      <c r="E462" s="2"/>
      <c r="F462" s="3"/>
      <c r="G462" s="3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3"/>
      <c r="E463" s="2"/>
      <c r="F463" s="3"/>
      <c r="G463" s="3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3"/>
      <c r="E464" s="2"/>
      <c r="F464" s="3"/>
      <c r="G464" s="3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3"/>
      <c r="E465" s="2"/>
      <c r="F465" s="3"/>
      <c r="G465" s="3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3"/>
      <c r="E466" s="2"/>
      <c r="F466" s="3"/>
      <c r="G466" s="3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3"/>
      <c r="E467" s="2"/>
      <c r="F467" s="3"/>
      <c r="G467" s="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3"/>
      <c r="E468" s="2"/>
      <c r="F468" s="3"/>
      <c r="G468" s="3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3"/>
      <c r="E469" s="2"/>
      <c r="F469" s="3"/>
      <c r="G469" s="3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3"/>
      <c r="E470" s="2"/>
      <c r="F470" s="3"/>
      <c r="G470" s="3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3"/>
      <c r="E471" s="2"/>
      <c r="F471" s="3"/>
      <c r="G471" s="3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3"/>
      <c r="E472" s="2"/>
      <c r="F472" s="3"/>
      <c r="G472" s="3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3"/>
      <c r="E473" s="2"/>
      <c r="F473" s="3"/>
      <c r="G473" s="3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3"/>
      <c r="E474" s="2"/>
      <c r="F474" s="3"/>
      <c r="G474" s="3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3"/>
      <c r="E475" s="2"/>
      <c r="F475" s="3"/>
      <c r="G475" s="3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3"/>
      <c r="E476" s="2"/>
      <c r="F476" s="3"/>
      <c r="G476" s="3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3"/>
      <c r="E477" s="2"/>
      <c r="F477" s="3"/>
      <c r="G477" s="3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3"/>
      <c r="E478" s="2"/>
      <c r="F478" s="3"/>
      <c r="G478" s="3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3"/>
      <c r="E479" s="2"/>
      <c r="F479" s="3"/>
      <c r="G479" s="3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3"/>
      <c r="E480" s="2"/>
      <c r="F480" s="3"/>
      <c r="G480" s="3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3"/>
      <c r="E481" s="2"/>
      <c r="F481" s="3"/>
      <c r="G481" s="3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3"/>
      <c r="E482" s="2"/>
      <c r="F482" s="3"/>
      <c r="G482" s="3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3"/>
      <c r="E483" s="2"/>
      <c r="F483" s="3"/>
      <c r="G483" s="3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3"/>
      <c r="E484" s="2"/>
      <c r="F484" s="3"/>
      <c r="G484" s="3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3"/>
      <c r="E485" s="2"/>
      <c r="F485" s="3"/>
      <c r="G485" s="3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3"/>
      <c r="E486" s="2"/>
      <c r="F486" s="3"/>
      <c r="G486" s="3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3"/>
      <c r="E487" s="2"/>
      <c r="F487" s="3"/>
      <c r="G487" s="3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3"/>
      <c r="E488" s="2"/>
      <c r="F488" s="3"/>
      <c r="G488" s="3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3"/>
      <c r="E489" s="2"/>
      <c r="F489" s="3"/>
      <c r="G489" s="3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3"/>
      <c r="E490" s="2"/>
      <c r="F490" s="3"/>
      <c r="G490" s="3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3"/>
      <c r="E491" s="2"/>
      <c r="F491" s="3"/>
      <c r="G491" s="3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3"/>
      <c r="E492" s="2"/>
      <c r="F492" s="3"/>
      <c r="G492" s="3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3"/>
      <c r="E493" s="2"/>
      <c r="F493" s="3"/>
      <c r="G493" s="3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3"/>
      <c r="E494" s="2"/>
      <c r="F494" s="3"/>
      <c r="G494" s="3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3"/>
      <c r="E495" s="2"/>
      <c r="F495" s="3"/>
      <c r="G495" s="3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3"/>
      <c r="E496" s="2"/>
      <c r="F496" s="3"/>
      <c r="G496" s="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3"/>
      <c r="E497" s="2"/>
      <c r="F497" s="3"/>
      <c r="G497" s="3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3"/>
      <c r="E498" s="2"/>
      <c r="F498" s="3"/>
      <c r="G498" s="3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3"/>
      <c r="E499" s="2"/>
      <c r="F499" s="3"/>
      <c r="G499" s="3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3"/>
      <c r="E500" s="2"/>
      <c r="F500" s="3"/>
      <c r="G500" s="3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3"/>
      <c r="E501" s="2"/>
      <c r="F501" s="3"/>
      <c r="G501" s="3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3"/>
      <c r="E502" s="2"/>
      <c r="F502" s="3"/>
      <c r="G502" s="3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3"/>
      <c r="E503" s="2"/>
      <c r="F503" s="3"/>
      <c r="G503" s="3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3"/>
      <c r="E504" s="2"/>
      <c r="F504" s="3"/>
      <c r="G504" s="3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3"/>
      <c r="E505" s="2"/>
      <c r="F505" s="3"/>
      <c r="G505" s="3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3"/>
      <c r="E506" s="2"/>
      <c r="F506" s="3"/>
      <c r="G506" s="3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3"/>
      <c r="E507" s="2"/>
      <c r="F507" s="3"/>
      <c r="G507" s="3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3"/>
      <c r="E508" s="2"/>
      <c r="F508" s="3"/>
      <c r="G508" s="3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3"/>
      <c r="E509" s="2"/>
      <c r="F509" s="3"/>
      <c r="G509" s="3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3"/>
      <c r="E510" s="2"/>
      <c r="F510" s="3"/>
      <c r="G510" s="3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3"/>
      <c r="E511" s="2"/>
      <c r="F511" s="3"/>
      <c r="G511" s="3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3"/>
      <c r="E512" s="2"/>
      <c r="F512" s="3"/>
      <c r="G512" s="3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3"/>
      <c r="E513" s="2"/>
      <c r="F513" s="3"/>
      <c r="G513" s="3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3"/>
      <c r="E514" s="2"/>
      <c r="F514" s="3"/>
      <c r="G514" s="3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3"/>
      <c r="E515" s="2"/>
      <c r="F515" s="3"/>
      <c r="G515" s="3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3"/>
      <c r="E516" s="2"/>
      <c r="F516" s="3"/>
      <c r="G516" s="3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3"/>
      <c r="E517" s="2"/>
      <c r="F517" s="3"/>
      <c r="G517" s="3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3"/>
      <c r="E518" s="2"/>
      <c r="F518" s="3"/>
      <c r="G518" s="3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3"/>
      <c r="E519" s="2"/>
      <c r="F519" s="3"/>
      <c r="G519" s="3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3"/>
      <c r="E520" s="2"/>
      <c r="F520" s="3"/>
      <c r="G520" s="3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3"/>
      <c r="E521" s="2"/>
      <c r="F521" s="3"/>
      <c r="G521" s="3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3"/>
      <c r="E522" s="2"/>
      <c r="F522" s="3"/>
      <c r="G522" s="3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3"/>
      <c r="E523" s="2"/>
      <c r="F523" s="3"/>
      <c r="G523" s="3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3"/>
      <c r="E524" s="2"/>
      <c r="F524" s="3"/>
      <c r="G524" s="3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3"/>
      <c r="E525" s="2"/>
      <c r="F525" s="3"/>
      <c r="G525" s="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3"/>
      <c r="E526" s="2"/>
      <c r="F526" s="3"/>
      <c r="G526" s="3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3"/>
      <c r="E527" s="2"/>
      <c r="F527" s="3"/>
      <c r="G527" s="3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3"/>
      <c r="E528" s="2"/>
      <c r="F528" s="3"/>
      <c r="G528" s="3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3"/>
      <c r="E529" s="2"/>
      <c r="F529" s="3"/>
      <c r="G529" s="3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3"/>
      <c r="E530" s="2"/>
      <c r="F530" s="3"/>
      <c r="G530" s="3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3"/>
      <c r="E531" s="2"/>
      <c r="F531" s="3"/>
      <c r="G531" s="3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3"/>
      <c r="E532" s="2"/>
      <c r="F532" s="3"/>
      <c r="G532" s="3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3"/>
      <c r="E533" s="2"/>
      <c r="F533" s="3"/>
      <c r="G533" s="3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3"/>
      <c r="E534" s="2"/>
      <c r="F534" s="3"/>
      <c r="G534" s="3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3"/>
      <c r="E535" s="2"/>
      <c r="F535" s="3"/>
      <c r="G535" s="3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3"/>
      <c r="E536" s="2"/>
      <c r="F536" s="3"/>
      <c r="G536" s="3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3"/>
      <c r="E537" s="2"/>
      <c r="F537" s="3"/>
      <c r="G537" s="3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3"/>
      <c r="E538" s="2"/>
      <c r="F538" s="3"/>
      <c r="G538" s="3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3"/>
      <c r="E539" s="2"/>
      <c r="F539" s="3"/>
      <c r="G539" s="3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3"/>
      <c r="E540" s="2"/>
      <c r="F540" s="3"/>
      <c r="G540" s="3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3"/>
      <c r="E541" s="2"/>
      <c r="F541" s="3"/>
      <c r="G541" s="3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3"/>
      <c r="E542" s="2"/>
      <c r="F542" s="3"/>
      <c r="G542" s="3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3"/>
      <c r="E543" s="2"/>
      <c r="F543" s="3"/>
      <c r="G543" s="3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3"/>
      <c r="E544" s="2"/>
      <c r="F544" s="3"/>
      <c r="G544" s="3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3"/>
      <c r="E545" s="2"/>
      <c r="F545" s="3"/>
      <c r="G545" s="3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3"/>
      <c r="E546" s="2"/>
      <c r="F546" s="3"/>
      <c r="G546" s="3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3"/>
      <c r="E547" s="2"/>
      <c r="F547" s="3"/>
      <c r="G547" s="3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3"/>
      <c r="E548" s="2"/>
      <c r="F548" s="3"/>
      <c r="G548" s="3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3"/>
      <c r="E549" s="2"/>
      <c r="F549" s="3"/>
      <c r="G549" s="3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3"/>
      <c r="E550" s="2"/>
      <c r="F550" s="3"/>
      <c r="G550" s="3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3"/>
      <c r="E551" s="2"/>
      <c r="F551" s="3"/>
      <c r="G551" s="3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3"/>
      <c r="E552" s="2"/>
      <c r="F552" s="3"/>
      <c r="G552" s="3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3"/>
      <c r="E553" s="2"/>
      <c r="F553" s="3"/>
      <c r="G553" s="3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3"/>
      <c r="E554" s="2"/>
      <c r="F554" s="3"/>
      <c r="G554" s="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3"/>
      <c r="E555" s="2"/>
      <c r="F555" s="3"/>
      <c r="G555" s="3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3"/>
      <c r="E556" s="2"/>
      <c r="F556" s="3"/>
      <c r="G556" s="3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3"/>
      <c r="E557" s="2"/>
      <c r="F557" s="3"/>
      <c r="G557" s="3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3"/>
      <c r="E558" s="2"/>
      <c r="F558" s="3"/>
      <c r="G558" s="3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3"/>
      <c r="E559" s="2"/>
      <c r="F559" s="3"/>
      <c r="G559" s="3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3"/>
      <c r="E560" s="2"/>
      <c r="F560" s="3"/>
      <c r="G560" s="3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3"/>
      <c r="E561" s="2"/>
      <c r="F561" s="3"/>
      <c r="G561" s="3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3"/>
      <c r="E562" s="2"/>
      <c r="F562" s="3"/>
      <c r="G562" s="3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3"/>
      <c r="E563" s="2"/>
      <c r="F563" s="3"/>
      <c r="G563" s="3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3"/>
      <c r="E564" s="2"/>
      <c r="F564" s="3"/>
      <c r="G564" s="3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3"/>
      <c r="E565" s="2"/>
      <c r="F565" s="3"/>
      <c r="G565" s="3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3"/>
      <c r="E566" s="2"/>
      <c r="F566" s="3"/>
      <c r="G566" s="3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3"/>
      <c r="E567" s="2"/>
      <c r="F567" s="3"/>
      <c r="G567" s="3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3"/>
      <c r="E568" s="2"/>
      <c r="F568" s="3"/>
      <c r="G568" s="3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3"/>
      <c r="E569" s="2"/>
      <c r="F569" s="3"/>
      <c r="G569" s="3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3"/>
      <c r="E570" s="2"/>
      <c r="F570" s="3"/>
      <c r="G570" s="3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3"/>
      <c r="E571" s="2"/>
      <c r="F571" s="3"/>
      <c r="G571" s="3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3"/>
      <c r="E572" s="2"/>
      <c r="F572" s="3"/>
      <c r="G572" s="3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3"/>
      <c r="E573" s="2"/>
      <c r="F573" s="3"/>
      <c r="G573" s="3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3"/>
      <c r="E574" s="2"/>
      <c r="F574" s="3"/>
      <c r="G574" s="3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3"/>
      <c r="E575" s="2"/>
      <c r="F575" s="3"/>
      <c r="G575" s="3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3"/>
      <c r="E576" s="2"/>
      <c r="F576" s="3"/>
      <c r="G576" s="3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3"/>
      <c r="E577" s="2"/>
      <c r="F577" s="3"/>
      <c r="G577" s="3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3"/>
      <c r="E578" s="2"/>
      <c r="F578" s="3"/>
      <c r="G578" s="3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3"/>
      <c r="E579" s="2"/>
      <c r="F579" s="3"/>
      <c r="G579" s="3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3"/>
      <c r="E580" s="2"/>
      <c r="F580" s="3"/>
      <c r="G580" s="3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3"/>
      <c r="E581" s="2"/>
      <c r="F581" s="3"/>
      <c r="G581" s="3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3"/>
      <c r="E582" s="2"/>
      <c r="F582" s="3"/>
      <c r="G582" s="3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3"/>
      <c r="E583" s="2"/>
      <c r="F583" s="3"/>
      <c r="G583" s="3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3"/>
      <c r="E584" s="2"/>
      <c r="F584" s="3"/>
      <c r="G584" s="3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3"/>
      <c r="E585" s="2"/>
      <c r="F585" s="3"/>
      <c r="G585" s="3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3"/>
      <c r="E586" s="2"/>
      <c r="F586" s="3"/>
      <c r="G586" s="3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3"/>
      <c r="E587" s="2"/>
      <c r="F587" s="3"/>
      <c r="G587" s="3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3"/>
      <c r="E588" s="2"/>
      <c r="F588" s="3"/>
      <c r="G588" s="3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3"/>
      <c r="E589" s="2"/>
      <c r="F589" s="3"/>
      <c r="G589" s="3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3"/>
      <c r="E590" s="2"/>
      <c r="F590" s="3"/>
      <c r="G590" s="3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3"/>
      <c r="E591" s="2"/>
      <c r="F591" s="3"/>
      <c r="G591" s="3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3"/>
      <c r="E592" s="2"/>
      <c r="F592" s="3"/>
      <c r="G592" s="3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3"/>
      <c r="E593" s="2"/>
      <c r="F593" s="3"/>
      <c r="G593" s="3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3"/>
      <c r="E594" s="2"/>
      <c r="F594" s="3"/>
      <c r="G594" s="3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3"/>
      <c r="E595" s="2"/>
      <c r="F595" s="3"/>
      <c r="G595" s="3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3"/>
      <c r="E596" s="2"/>
      <c r="F596" s="3"/>
      <c r="G596" s="3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3"/>
      <c r="E597" s="2"/>
      <c r="F597" s="3"/>
      <c r="G597" s="3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3"/>
      <c r="E598" s="2"/>
      <c r="F598" s="3"/>
      <c r="G598" s="3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3"/>
      <c r="E599" s="2"/>
      <c r="F599" s="3"/>
      <c r="G599" s="3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3"/>
      <c r="E600" s="2"/>
      <c r="F600" s="3"/>
      <c r="G600" s="3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3"/>
      <c r="E601" s="2"/>
      <c r="F601" s="3"/>
      <c r="G601" s="3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3"/>
      <c r="E602" s="2"/>
      <c r="F602" s="3"/>
      <c r="G602" s="3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3"/>
      <c r="E603" s="2"/>
      <c r="F603" s="3"/>
      <c r="G603" s="3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3"/>
      <c r="E604" s="2"/>
      <c r="F604" s="3"/>
      <c r="G604" s="3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3"/>
      <c r="E605" s="2"/>
      <c r="F605" s="3"/>
      <c r="G605" s="3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3"/>
      <c r="E606" s="2"/>
      <c r="F606" s="3"/>
      <c r="G606" s="3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3"/>
      <c r="E607" s="2"/>
      <c r="F607" s="3"/>
      <c r="G607" s="3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3"/>
      <c r="E608" s="2"/>
      <c r="F608" s="3"/>
      <c r="G608" s="3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3"/>
      <c r="E609" s="2"/>
      <c r="F609" s="3"/>
      <c r="G609" s="3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3"/>
      <c r="E610" s="2"/>
      <c r="F610" s="3"/>
      <c r="G610" s="3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3"/>
      <c r="E611" s="2"/>
      <c r="F611" s="3"/>
      <c r="G611" s="3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3"/>
      <c r="E612" s="2"/>
      <c r="F612" s="3"/>
      <c r="G612" s="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3"/>
      <c r="E613" s="2"/>
      <c r="F613" s="3"/>
      <c r="G613" s="3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3"/>
      <c r="E614" s="2"/>
      <c r="F614" s="3"/>
      <c r="G614" s="3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3"/>
      <c r="E615" s="2"/>
      <c r="F615" s="3"/>
      <c r="G615" s="3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3"/>
      <c r="E616" s="2"/>
      <c r="F616" s="3"/>
      <c r="G616" s="3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3"/>
      <c r="E617" s="2"/>
      <c r="F617" s="3"/>
      <c r="G617" s="3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3"/>
      <c r="E618" s="2"/>
      <c r="F618" s="3"/>
      <c r="G618" s="3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3"/>
      <c r="E619" s="2"/>
      <c r="F619" s="3"/>
      <c r="G619" s="3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3"/>
      <c r="E620" s="2"/>
      <c r="F620" s="3"/>
      <c r="G620" s="3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3"/>
      <c r="E621" s="2"/>
      <c r="F621" s="3"/>
      <c r="G621" s="3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3"/>
      <c r="E622" s="2"/>
      <c r="F622" s="3"/>
      <c r="G622" s="3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3"/>
      <c r="E623" s="2"/>
      <c r="F623" s="3"/>
      <c r="G623" s="3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3"/>
      <c r="E624" s="2"/>
      <c r="F624" s="3"/>
      <c r="G624" s="3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3"/>
      <c r="E625" s="2"/>
      <c r="F625" s="3"/>
      <c r="G625" s="3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3"/>
      <c r="E626" s="2"/>
      <c r="F626" s="3"/>
      <c r="G626" s="3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3"/>
      <c r="E627" s="2"/>
      <c r="F627" s="3"/>
      <c r="G627" s="3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3"/>
      <c r="E628" s="2"/>
      <c r="F628" s="3"/>
      <c r="G628" s="3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3"/>
      <c r="E629" s="2"/>
      <c r="F629" s="3"/>
      <c r="G629" s="3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3"/>
      <c r="E630" s="2"/>
      <c r="F630" s="3"/>
      <c r="G630" s="3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3"/>
      <c r="E631" s="2"/>
      <c r="F631" s="3"/>
      <c r="G631" s="3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3"/>
      <c r="E632" s="2"/>
      <c r="F632" s="3"/>
      <c r="G632" s="3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3"/>
      <c r="E633" s="2"/>
      <c r="F633" s="3"/>
      <c r="G633" s="3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3"/>
      <c r="E634" s="2"/>
      <c r="F634" s="3"/>
      <c r="G634" s="3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3"/>
      <c r="E635" s="2"/>
      <c r="F635" s="3"/>
      <c r="G635" s="3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3"/>
      <c r="E636" s="2"/>
      <c r="F636" s="3"/>
      <c r="G636" s="3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3"/>
      <c r="E637" s="2"/>
      <c r="F637" s="3"/>
      <c r="G637" s="3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3"/>
      <c r="E638" s="2"/>
      <c r="F638" s="3"/>
      <c r="G638" s="3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3"/>
      <c r="E639" s="2"/>
      <c r="F639" s="3"/>
      <c r="G639" s="3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3"/>
      <c r="E640" s="2"/>
      <c r="F640" s="3"/>
      <c r="G640" s="3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3"/>
      <c r="E641" s="2"/>
      <c r="F641" s="3"/>
      <c r="G641" s="3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3"/>
      <c r="E642" s="2"/>
      <c r="F642" s="3"/>
      <c r="G642" s="3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3"/>
      <c r="E643" s="2"/>
      <c r="F643" s="3"/>
      <c r="G643" s="3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3"/>
      <c r="E644" s="2"/>
      <c r="F644" s="3"/>
      <c r="G644" s="3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3"/>
      <c r="E645" s="2"/>
      <c r="F645" s="3"/>
      <c r="G645" s="3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3"/>
      <c r="E646" s="2"/>
      <c r="F646" s="3"/>
      <c r="G646" s="3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3"/>
      <c r="E647" s="2"/>
      <c r="F647" s="3"/>
      <c r="G647" s="3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3"/>
      <c r="E648" s="2"/>
      <c r="F648" s="3"/>
      <c r="G648" s="3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3"/>
      <c r="E649" s="2"/>
      <c r="F649" s="3"/>
      <c r="G649" s="3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3"/>
      <c r="E650" s="2"/>
      <c r="F650" s="3"/>
      <c r="G650" s="3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3"/>
      <c r="E651" s="2"/>
      <c r="F651" s="3"/>
      <c r="G651" s="3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3"/>
      <c r="E652" s="2"/>
      <c r="F652" s="3"/>
      <c r="G652" s="3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3"/>
      <c r="E653" s="2"/>
      <c r="F653" s="3"/>
      <c r="G653" s="3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3"/>
      <c r="E654" s="2"/>
      <c r="F654" s="3"/>
      <c r="G654" s="3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3"/>
      <c r="E655" s="2"/>
      <c r="F655" s="3"/>
      <c r="G655" s="3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3"/>
      <c r="E656" s="2"/>
      <c r="F656" s="3"/>
      <c r="G656" s="3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3"/>
      <c r="E657" s="2"/>
      <c r="F657" s="3"/>
      <c r="G657" s="3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3"/>
      <c r="E658" s="2"/>
      <c r="F658" s="3"/>
      <c r="G658" s="3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3"/>
      <c r="E659" s="2"/>
      <c r="F659" s="3"/>
      <c r="G659" s="3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3"/>
      <c r="E660" s="2"/>
      <c r="F660" s="3"/>
      <c r="G660" s="3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3"/>
      <c r="E661" s="2"/>
      <c r="F661" s="3"/>
      <c r="G661" s="3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3"/>
      <c r="E662" s="2"/>
      <c r="F662" s="3"/>
      <c r="G662" s="3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3"/>
      <c r="E663" s="2"/>
      <c r="F663" s="3"/>
      <c r="G663" s="3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3"/>
      <c r="E664" s="2"/>
      <c r="F664" s="3"/>
      <c r="G664" s="3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3"/>
      <c r="E665" s="2"/>
      <c r="F665" s="3"/>
      <c r="G665" s="3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3"/>
      <c r="E666" s="2"/>
      <c r="F666" s="3"/>
      <c r="G666" s="3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3"/>
      <c r="E667" s="2"/>
      <c r="F667" s="3"/>
      <c r="G667" s="3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3"/>
      <c r="E668" s="2"/>
      <c r="F668" s="3"/>
      <c r="G668" s="3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3"/>
      <c r="E669" s="2"/>
      <c r="F669" s="3"/>
      <c r="G669" s="3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3"/>
      <c r="E670" s="2"/>
      <c r="F670" s="3"/>
      <c r="G670" s="3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3"/>
      <c r="E671" s="2"/>
      <c r="F671" s="3"/>
      <c r="G671" s="3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3"/>
      <c r="E672" s="2"/>
      <c r="F672" s="3"/>
      <c r="G672" s="3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3"/>
      <c r="E673" s="2"/>
      <c r="F673" s="3"/>
      <c r="G673" s="3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3"/>
      <c r="E674" s="2"/>
      <c r="F674" s="3"/>
      <c r="G674" s="3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3"/>
      <c r="E675" s="2"/>
      <c r="F675" s="3"/>
      <c r="G675" s="3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3"/>
      <c r="E676" s="2"/>
      <c r="F676" s="3"/>
      <c r="G676" s="3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3"/>
      <c r="E677" s="2"/>
      <c r="F677" s="3"/>
      <c r="G677" s="3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3"/>
      <c r="E678" s="2"/>
      <c r="F678" s="3"/>
      <c r="G678" s="3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3"/>
      <c r="E679" s="2"/>
      <c r="F679" s="3"/>
      <c r="G679" s="3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3"/>
      <c r="E680" s="2"/>
      <c r="F680" s="3"/>
      <c r="G680" s="3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3"/>
      <c r="E681" s="2"/>
      <c r="F681" s="3"/>
      <c r="G681" s="3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3"/>
      <c r="E682" s="2"/>
      <c r="F682" s="3"/>
      <c r="G682" s="3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3"/>
      <c r="E683" s="2"/>
      <c r="F683" s="3"/>
      <c r="G683" s="3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3"/>
      <c r="E684" s="2"/>
      <c r="F684" s="3"/>
      <c r="G684" s="3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3"/>
      <c r="E685" s="2"/>
      <c r="F685" s="3"/>
      <c r="G685" s="3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3"/>
      <c r="E686" s="2"/>
      <c r="F686" s="3"/>
      <c r="G686" s="3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3"/>
      <c r="E687" s="2"/>
      <c r="F687" s="3"/>
      <c r="G687" s="3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3"/>
      <c r="E688" s="2"/>
      <c r="F688" s="3"/>
      <c r="G688" s="3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3"/>
      <c r="E689" s="2"/>
      <c r="F689" s="3"/>
      <c r="G689" s="3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3"/>
      <c r="E690" s="2"/>
      <c r="F690" s="3"/>
      <c r="G690" s="3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3"/>
      <c r="E691" s="2"/>
      <c r="F691" s="3"/>
      <c r="G691" s="3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3"/>
      <c r="E692" s="2"/>
      <c r="F692" s="3"/>
      <c r="G692" s="3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3"/>
      <c r="E693" s="2"/>
      <c r="F693" s="3"/>
      <c r="G693" s="3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3"/>
      <c r="E694" s="2"/>
      <c r="F694" s="3"/>
      <c r="G694" s="3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3"/>
      <c r="E695" s="2"/>
      <c r="F695" s="3"/>
      <c r="G695" s="3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3"/>
      <c r="E696" s="2"/>
      <c r="F696" s="3"/>
      <c r="G696" s="3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3"/>
      <c r="E697" s="2"/>
      <c r="F697" s="3"/>
      <c r="G697" s="3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3"/>
      <c r="E698" s="2"/>
      <c r="F698" s="3"/>
      <c r="G698" s="3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3"/>
      <c r="E699" s="2"/>
      <c r="F699" s="3"/>
      <c r="G699" s="3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3"/>
      <c r="E700" s="2"/>
      <c r="F700" s="3"/>
      <c r="G700" s="3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3"/>
      <c r="E701" s="2"/>
      <c r="F701" s="3"/>
      <c r="G701" s="3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3"/>
      <c r="E702" s="2"/>
      <c r="F702" s="3"/>
      <c r="G702" s="3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3"/>
      <c r="E703" s="2"/>
      <c r="F703" s="3"/>
      <c r="G703" s="3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3"/>
      <c r="E704" s="2"/>
      <c r="F704" s="3"/>
      <c r="G704" s="3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3"/>
      <c r="E705" s="2"/>
      <c r="F705" s="3"/>
      <c r="G705" s="3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3"/>
      <c r="E706" s="2"/>
      <c r="F706" s="3"/>
      <c r="G706" s="3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3"/>
      <c r="E707" s="2"/>
      <c r="F707" s="3"/>
      <c r="G707" s="3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3"/>
      <c r="E708" s="2"/>
      <c r="F708" s="3"/>
      <c r="G708" s="3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3"/>
      <c r="E709" s="2"/>
      <c r="F709" s="3"/>
      <c r="G709" s="3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3"/>
      <c r="E710" s="2"/>
      <c r="F710" s="3"/>
      <c r="G710" s="3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3"/>
      <c r="E711" s="2"/>
      <c r="F711" s="3"/>
      <c r="G711" s="3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3"/>
      <c r="E712" s="2"/>
      <c r="F712" s="3"/>
      <c r="G712" s="3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3"/>
      <c r="E713" s="2"/>
      <c r="F713" s="3"/>
      <c r="G713" s="3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3"/>
      <c r="E714" s="2"/>
      <c r="F714" s="3"/>
      <c r="G714" s="3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3"/>
      <c r="E715" s="2"/>
      <c r="F715" s="3"/>
      <c r="G715" s="3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3"/>
      <c r="E716" s="2"/>
      <c r="F716" s="3"/>
      <c r="G716" s="3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3"/>
      <c r="E717" s="2"/>
      <c r="F717" s="3"/>
      <c r="G717" s="3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3"/>
      <c r="E718" s="2"/>
      <c r="F718" s="3"/>
      <c r="G718" s="3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3"/>
      <c r="E719" s="2"/>
      <c r="F719" s="3"/>
      <c r="G719" s="3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3"/>
      <c r="E720" s="2"/>
      <c r="F720" s="3"/>
      <c r="G720" s="3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3"/>
      <c r="E721" s="2"/>
      <c r="F721" s="3"/>
      <c r="G721" s="3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3"/>
      <c r="E722" s="2"/>
      <c r="F722" s="3"/>
      <c r="G722" s="3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3"/>
      <c r="E723" s="2"/>
      <c r="F723" s="3"/>
      <c r="G723" s="3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3"/>
      <c r="E724" s="2"/>
      <c r="F724" s="3"/>
      <c r="G724" s="3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3"/>
      <c r="E725" s="2"/>
      <c r="F725" s="3"/>
      <c r="G725" s="3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3"/>
      <c r="E726" s="2"/>
      <c r="F726" s="3"/>
      <c r="G726" s="3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3"/>
      <c r="E727" s="2"/>
      <c r="F727" s="3"/>
      <c r="G727" s="3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3"/>
      <c r="E728" s="2"/>
      <c r="F728" s="3"/>
      <c r="G728" s="3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3"/>
      <c r="E729" s="2"/>
      <c r="F729" s="3"/>
      <c r="G729" s="3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3"/>
      <c r="E730" s="2"/>
      <c r="F730" s="3"/>
      <c r="G730" s="3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3"/>
      <c r="E731" s="2"/>
      <c r="F731" s="3"/>
      <c r="G731" s="3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3"/>
      <c r="E732" s="2"/>
      <c r="F732" s="3"/>
      <c r="G732" s="3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3"/>
      <c r="E733" s="2"/>
      <c r="F733" s="3"/>
      <c r="G733" s="3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3"/>
      <c r="E734" s="2"/>
      <c r="F734" s="3"/>
      <c r="G734" s="3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3"/>
      <c r="E735" s="2"/>
      <c r="F735" s="3"/>
      <c r="G735" s="3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3"/>
      <c r="E736" s="2"/>
      <c r="F736" s="3"/>
      <c r="G736" s="3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3"/>
      <c r="E737" s="2"/>
      <c r="F737" s="3"/>
      <c r="G737" s="3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3"/>
      <c r="E738" s="2"/>
      <c r="F738" s="3"/>
      <c r="G738" s="3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3"/>
      <c r="E739" s="2"/>
      <c r="F739" s="3"/>
      <c r="G739" s="3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3"/>
      <c r="E740" s="2"/>
      <c r="F740" s="3"/>
      <c r="G740" s="3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3"/>
      <c r="E741" s="2"/>
      <c r="F741" s="3"/>
      <c r="G741" s="3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3"/>
      <c r="E742" s="2"/>
      <c r="F742" s="3"/>
      <c r="G742" s="3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3"/>
      <c r="E743" s="2"/>
      <c r="F743" s="3"/>
      <c r="G743" s="3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3"/>
      <c r="E744" s="2"/>
      <c r="F744" s="3"/>
      <c r="G744" s="3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3"/>
      <c r="E745" s="2"/>
      <c r="F745" s="3"/>
      <c r="G745" s="3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3"/>
      <c r="E746" s="2"/>
      <c r="F746" s="3"/>
      <c r="G746" s="3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3"/>
      <c r="E747" s="2"/>
      <c r="F747" s="3"/>
      <c r="G747" s="3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3"/>
      <c r="E748" s="2"/>
      <c r="F748" s="3"/>
      <c r="G748" s="3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3"/>
      <c r="E749" s="2"/>
      <c r="F749" s="3"/>
      <c r="G749" s="3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3"/>
      <c r="E750" s="2"/>
      <c r="F750" s="3"/>
      <c r="G750" s="3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3"/>
      <c r="E751" s="2"/>
      <c r="F751" s="3"/>
      <c r="G751" s="3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3"/>
      <c r="E752" s="2"/>
      <c r="F752" s="3"/>
      <c r="G752" s="3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3"/>
      <c r="E753" s="2"/>
      <c r="F753" s="3"/>
      <c r="G753" s="3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3"/>
      <c r="E754" s="2"/>
      <c r="F754" s="3"/>
      <c r="G754" s="3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3"/>
      <c r="E755" s="2"/>
      <c r="F755" s="3"/>
      <c r="G755" s="3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3"/>
      <c r="E756" s="2"/>
      <c r="F756" s="3"/>
      <c r="G756" s="3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3"/>
      <c r="E757" s="2"/>
      <c r="F757" s="3"/>
      <c r="G757" s="3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3"/>
      <c r="E758" s="2"/>
      <c r="F758" s="3"/>
      <c r="G758" s="3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3"/>
      <c r="E759" s="2"/>
      <c r="F759" s="3"/>
      <c r="G759" s="3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3"/>
      <c r="E760" s="2"/>
      <c r="F760" s="3"/>
      <c r="G760" s="3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3"/>
      <c r="E761" s="2"/>
      <c r="F761" s="3"/>
      <c r="G761" s="3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3"/>
      <c r="E762" s="2"/>
      <c r="F762" s="3"/>
      <c r="G762" s="3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3"/>
      <c r="E763" s="2"/>
      <c r="F763" s="3"/>
      <c r="G763" s="3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3"/>
      <c r="E764" s="2"/>
      <c r="F764" s="3"/>
      <c r="G764" s="3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3"/>
      <c r="E765" s="2"/>
      <c r="F765" s="3"/>
      <c r="G765" s="3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3"/>
      <c r="E766" s="2"/>
      <c r="F766" s="3"/>
      <c r="G766" s="3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3"/>
      <c r="E767" s="2"/>
      <c r="F767" s="3"/>
      <c r="G767" s="3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3"/>
      <c r="E768" s="2"/>
      <c r="F768" s="3"/>
      <c r="G768" s="3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3"/>
      <c r="E769" s="2"/>
      <c r="F769" s="3"/>
      <c r="G769" s="3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3"/>
      <c r="E770" s="2"/>
      <c r="F770" s="3"/>
      <c r="G770" s="3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3"/>
      <c r="E771" s="2"/>
      <c r="F771" s="3"/>
      <c r="G771" s="3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3"/>
      <c r="E772" s="2"/>
      <c r="F772" s="3"/>
      <c r="G772" s="3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3"/>
      <c r="E773" s="2"/>
      <c r="F773" s="3"/>
      <c r="G773" s="3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3"/>
      <c r="E774" s="2"/>
      <c r="F774" s="3"/>
      <c r="G774" s="3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3"/>
      <c r="E775" s="2"/>
      <c r="F775" s="3"/>
      <c r="G775" s="3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3"/>
      <c r="E776" s="2"/>
      <c r="F776" s="3"/>
      <c r="G776" s="3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3"/>
      <c r="E777" s="2"/>
      <c r="F777" s="3"/>
      <c r="G777" s="3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3"/>
      <c r="E778" s="2"/>
      <c r="F778" s="3"/>
      <c r="G778" s="3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3"/>
      <c r="E779" s="2"/>
      <c r="F779" s="3"/>
      <c r="G779" s="3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3"/>
      <c r="E780" s="2"/>
      <c r="F780" s="3"/>
      <c r="G780" s="3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3"/>
      <c r="E781" s="2"/>
      <c r="F781" s="3"/>
      <c r="G781" s="3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3"/>
      <c r="E782" s="2"/>
      <c r="F782" s="3"/>
      <c r="G782" s="3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3"/>
      <c r="E783" s="2"/>
      <c r="F783" s="3"/>
      <c r="G783" s="3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3"/>
      <c r="E784" s="2"/>
      <c r="F784" s="3"/>
      <c r="G784" s="3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3"/>
      <c r="E785" s="2"/>
      <c r="F785" s="3"/>
      <c r="G785" s="3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3"/>
      <c r="E786" s="2"/>
      <c r="F786" s="3"/>
      <c r="G786" s="3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3"/>
      <c r="E787" s="2"/>
      <c r="F787" s="3"/>
      <c r="G787" s="3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3"/>
      <c r="E788" s="2"/>
      <c r="F788" s="3"/>
      <c r="G788" s="3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3"/>
      <c r="E789" s="2"/>
      <c r="F789" s="3"/>
      <c r="G789" s="3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3"/>
      <c r="E790" s="2"/>
      <c r="F790" s="3"/>
      <c r="G790" s="3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3"/>
      <c r="E791" s="2"/>
      <c r="F791" s="3"/>
      <c r="G791" s="3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3"/>
      <c r="E792" s="2"/>
      <c r="F792" s="3"/>
      <c r="G792" s="3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3"/>
      <c r="E793" s="2"/>
      <c r="F793" s="3"/>
      <c r="G793" s="3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3"/>
      <c r="E794" s="2"/>
      <c r="F794" s="3"/>
      <c r="G794" s="3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3"/>
      <c r="E795" s="2"/>
      <c r="F795" s="3"/>
      <c r="G795" s="3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3"/>
      <c r="E796" s="2"/>
      <c r="F796" s="3"/>
      <c r="G796" s="3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3"/>
      <c r="E797" s="2"/>
      <c r="F797" s="3"/>
      <c r="G797" s="3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3"/>
      <c r="E798" s="2"/>
      <c r="F798" s="3"/>
      <c r="G798" s="3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3"/>
      <c r="E799" s="2"/>
      <c r="F799" s="3"/>
      <c r="G799" s="3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3"/>
      <c r="E800" s="2"/>
      <c r="F800" s="3"/>
      <c r="G800" s="3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3"/>
      <c r="E801" s="2"/>
      <c r="F801" s="3"/>
      <c r="G801" s="3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3"/>
      <c r="E802" s="2"/>
      <c r="F802" s="3"/>
      <c r="G802" s="3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3"/>
      <c r="E803" s="2"/>
      <c r="F803" s="3"/>
      <c r="G803" s="3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3"/>
      <c r="E804" s="2"/>
      <c r="F804" s="3"/>
      <c r="G804" s="3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3"/>
      <c r="E805" s="2"/>
      <c r="F805" s="3"/>
      <c r="G805" s="3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3"/>
      <c r="E806" s="2"/>
      <c r="F806" s="3"/>
      <c r="G806" s="3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3"/>
      <c r="E807" s="2"/>
      <c r="F807" s="3"/>
      <c r="G807" s="3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3"/>
      <c r="E808" s="2"/>
      <c r="F808" s="3"/>
      <c r="G808" s="3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3"/>
      <c r="E809" s="2"/>
      <c r="F809" s="3"/>
      <c r="G809" s="3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3"/>
      <c r="E810" s="2"/>
      <c r="F810" s="3"/>
      <c r="G810" s="3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3"/>
      <c r="E811" s="2"/>
      <c r="F811" s="3"/>
      <c r="G811" s="3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3"/>
      <c r="E812" s="2"/>
      <c r="F812" s="3"/>
      <c r="G812" s="3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3"/>
      <c r="E813" s="2"/>
      <c r="F813" s="3"/>
      <c r="G813" s="3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3"/>
      <c r="E814" s="2"/>
      <c r="F814" s="3"/>
      <c r="G814" s="3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3"/>
      <c r="E815" s="2"/>
      <c r="F815" s="3"/>
      <c r="G815" s="3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3"/>
      <c r="E816" s="2"/>
      <c r="F816" s="3"/>
      <c r="G816" s="3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3"/>
      <c r="E817" s="2"/>
      <c r="F817" s="3"/>
      <c r="G817" s="3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3"/>
      <c r="E818" s="2"/>
      <c r="F818" s="3"/>
      <c r="G818" s="3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3"/>
      <c r="E819" s="2"/>
      <c r="F819" s="3"/>
      <c r="G819" s="3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3"/>
      <c r="E820" s="2"/>
      <c r="F820" s="3"/>
      <c r="G820" s="3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3"/>
      <c r="E821" s="2"/>
      <c r="F821" s="3"/>
      <c r="G821" s="3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3"/>
      <c r="E822" s="2"/>
      <c r="F822" s="3"/>
      <c r="G822" s="3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3"/>
      <c r="E823" s="2"/>
      <c r="F823" s="3"/>
      <c r="G823" s="3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3"/>
      <c r="E824" s="2"/>
      <c r="F824" s="3"/>
      <c r="G824" s="3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3"/>
      <c r="E825" s="2"/>
      <c r="F825" s="3"/>
      <c r="G825" s="3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3"/>
      <c r="E826" s="2"/>
      <c r="F826" s="3"/>
      <c r="G826" s="3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3"/>
      <c r="E827" s="2"/>
      <c r="F827" s="3"/>
      <c r="G827" s="3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3"/>
      <c r="E828" s="2"/>
      <c r="F828" s="3"/>
      <c r="G828" s="3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3"/>
      <c r="E829" s="2"/>
      <c r="F829" s="3"/>
      <c r="G829" s="3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3"/>
      <c r="E830" s="2"/>
      <c r="F830" s="3"/>
      <c r="G830" s="3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3"/>
      <c r="E831" s="2"/>
      <c r="F831" s="3"/>
      <c r="G831" s="3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3"/>
      <c r="E832" s="2"/>
      <c r="F832" s="3"/>
      <c r="G832" s="3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3"/>
      <c r="E833" s="2"/>
      <c r="F833" s="3"/>
      <c r="G833" s="3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3"/>
      <c r="E834" s="2"/>
      <c r="F834" s="3"/>
      <c r="G834" s="3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3"/>
      <c r="E835" s="2"/>
      <c r="F835" s="3"/>
      <c r="G835" s="3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3"/>
      <c r="E836" s="2"/>
      <c r="F836" s="3"/>
      <c r="G836" s="3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3"/>
      <c r="E837" s="2"/>
      <c r="F837" s="3"/>
      <c r="G837" s="3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3"/>
      <c r="E838" s="2"/>
      <c r="F838" s="3"/>
      <c r="G838" s="3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3"/>
      <c r="E839" s="2"/>
      <c r="F839" s="3"/>
      <c r="G839" s="3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3"/>
      <c r="E840" s="2"/>
      <c r="F840" s="3"/>
      <c r="G840" s="3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3"/>
      <c r="E841" s="2"/>
      <c r="F841" s="3"/>
      <c r="G841" s="3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3"/>
      <c r="E842" s="2"/>
      <c r="F842" s="3"/>
      <c r="G842" s="3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3"/>
      <c r="E843" s="2"/>
      <c r="F843" s="3"/>
      <c r="G843" s="3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3"/>
      <c r="E844" s="2"/>
      <c r="F844" s="3"/>
      <c r="G844" s="3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3"/>
      <c r="E845" s="2"/>
      <c r="F845" s="3"/>
      <c r="G845" s="3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3"/>
      <c r="E846" s="2"/>
      <c r="F846" s="3"/>
      <c r="G846" s="3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3"/>
      <c r="E847" s="2"/>
      <c r="F847" s="3"/>
      <c r="G847" s="3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3"/>
      <c r="E848" s="2"/>
      <c r="F848" s="3"/>
      <c r="G848" s="3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3"/>
      <c r="E849" s="2"/>
      <c r="F849" s="3"/>
      <c r="G849" s="3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3"/>
      <c r="E850" s="2"/>
      <c r="F850" s="3"/>
      <c r="G850" s="3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3"/>
      <c r="E851" s="2"/>
      <c r="F851" s="3"/>
      <c r="G851" s="3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3"/>
      <c r="E852" s="2"/>
      <c r="F852" s="3"/>
      <c r="G852" s="3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3"/>
      <c r="E853" s="2"/>
      <c r="F853" s="3"/>
      <c r="G853" s="3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3"/>
      <c r="E854" s="2"/>
      <c r="F854" s="3"/>
      <c r="G854" s="3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3"/>
      <c r="E855" s="2"/>
      <c r="F855" s="3"/>
      <c r="G855" s="3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3"/>
      <c r="E856" s="2"/>
      <c r="F856" s="3"/>
      <c r="G856" s="3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3"/>
      <c r="E857" s="2"/>
      <c r="F857" s="3"/>
      <c r="G857" s="3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3"/>
      <c r="E858" s="2"/>
      <c r="F858" s="3"/>
      <c r="G858" s="3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3"/>
      <c r="E859" s="2"/>
      <c r="F859" s="3"/>
      <c r="G859" s="3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3"/>
      <c r="E860" s="2"/>
      <c r="F860" s="3"/>
      <c r="G860" s="3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3"/>
      <c r="E861" s="2"/>
      <c r="F861" s="3"/>
      <c r="G861" s="3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3"/>
      <c r="E862" s="2"/>
      <c r="F862" s="3"/>
      <c r="G862" s="3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3"/>
      <c r="E863" s="2"/>
      <c r="F863" s="3"/>
      <c r="G863" s="3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3"/>
      <c r="E864" s="2"/>
      <c r="F864" s="3"/>
      <c r="G864" s="3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3"/>
      <c r="E865" s="2"/>
      <c r="F865" s="3"/>
      <c r="G865" s="3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3"/>
      <c r="E866" s="2"/>
      <c r="F866" s="3"/>
      <c r="G866" s="3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3"/>
      <c r="E867" s="2"/>
      <c r="F867" s="3"/>
      <c r="G867" s="3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3"/>
      <c r="E868" s="2"/>
      <c r="F868" s="3"/>
      <c r="G868" s="3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3"/>
      <c r="E869" s="2"/>
      <c r="F869" s="3"/>
      <c r="G869" s="3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3"/>
      <c r="E870" s="2"/>
      <c r="F870" s="3"/>
      <c r="G870" s="3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3"/>
      <c r="E871" s="2"/>
      <c r="F871" s="3"/>
      <c r="G871" s="3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3"/>
      <c r="E872" s="2"/>
      <c r="F872" s="3"/>
      <c r="G872" s="3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3"/>
      <c r="E873" s="2"/>
      <c r="F873" s="3"/>
      <c r="G873" s="3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3"/>
      <c r="E874" s="2"/>
      <c r="F874" s="3"/>
      <c r="G874" s="3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3"/>
      <c r="E875" s="2"/>
      <c r="F875" s="3"/>
      <c r="G875" s="3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3"/>
      <c r="E876" s="2"/>
      <c r="F876" s="3"/>
      <c r="G876" s="3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3"/>
      <c r="E877" s="2"/>
      <c r="F877" s="3"/>
      <c r="G877" s="3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3"/>
      <c r="E878" s="2"/>
      <c r="F878" s="3"/>
      <c r="G878" s="3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3"/>
      <c r="E879" s="2"/>
      <c r="F879" s="3"/>
      <c r="G879" s="3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3"/>
      <c r="E880" s="2"/>
      <c r="F880" s="3"/>
      <c r="G880" s="3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3"/>
      <c r="E881" s="2"/>
      <c r="F881" s="3"/>
      <c r="G881" s="3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3"/>
      <c r="E882" s="2"/>
      <c r="F882" s="3"/>
      <c r="G882" s="3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3"/>
      <c r="E883" s="2"/>
      <c r="F883" s="3"/>
      <c r="G883" s="3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3"/>
      <c r="E884" s="2"/>
      <c r="F884" s="3"/>
      <c r="G884" s="3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3"/>
      <c r="E885" s="2"/>
      <c r="F885" s="3"/>
      <c r="G885" s="3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3"/>
      <c r="E886" s="2"/>
      <c r="F886" s="3"/>
      <c r="G886" s="3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3"/>
      <c r="E887" s="2"/>
      <c r="F887" s="3"/>
      <c r="G887" s="3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3"/>
      <c r="E888" s="2"/>
      <c r="F888" s="3"/>
      <c r="G888" s="3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3"/>
      <c r="E889" s="2"/>
      <c r="F889" s="3"/>
      <c r="G889" s="3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3"/>
      <c r="E890" s="2"/>
      <c r="F890" s="3"/>
      <c r="G890" s="3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3"/>
      <c r="E891" s="2"/>
      <c r="F891" s="3"/>
      <c r="G891" s="3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3"/>
      <c r="E892" s="2"/>
      <c r="F892" s="3"/>
      <c r="G892" s="3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3"/>
      <c r="E893" s="2"/>
      <c r="F893" s="3"/>
      <c r="G893" s="3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3"/>
      <c r="E894" s="2"/>
      <c r="F894" s="3"/>
      <c r="G894" s="3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3"/>
      <c r="E895" s="2"/>
      <c r="F895" s="3"/>
      <c r="G895" s="3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3"/>
      <c r="E896" s="2"/>
      <c r="F896" s="3"/>
      <c r="G896" s="3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3"/>
      <c r="E897" s="2"/>
      <c r="F897" s="3"/>
      <c r="G897" s="3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3"/>
      <c r="E898" s="2"/>
      <c r="F898" s="3"/>
      <c r="G898" s="3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3"/>
      <c r="E899" s="2"/>
      <c r="F899" s="3"/>
      <c r="G899" s="3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3"/>
      <c r="E900" s="2"/>
      <c r="F900" s="3"/>
      <c r="G900" s="3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3"/>
      <c r="E901" s="2"/>
      <c r="F901" s="3"/>
      <c r="G901" s="3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3"/>
      <c r="E902" s="2"/>
      <c r="F902" s="3"/>
      <c r="G902" s="3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3"/>
      <c r="E903" s="2"/>
      <c r="F903" s="3"/>
      <c r="G903" s="3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3"/>
      <c r="E904" s="2"/>
      <c r="F904" s="3"/>
      <c r="G904" s="3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3"/>
      <c r="E905" s="2"/>
      <c r="F905" s="3"/>
      <c r="G905" s="3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3"/>
      <c r="E906" s="2"/>
      <c r="F906" s="3"/>
      <c r="G906" s="3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3"/>
      <c r="E907" s="2"/>
      <c r="F907" s="3"/>
      <c r="G907" s="3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3"/>
      <c r="E908" s="2"/>
      <c r="F908" s="3"/>
      <c r="G908" s="3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3"/>
      <c r="E909" s="2"/>
      <c r="F909" s="3"/>
      <c r="G909" s="3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3"/>
      <c r="E910" s="2"/>
      <c r="F910" s="3"/>
      <c r="G910" s="3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3"/>
      <c r="E911" s="2"/>
      <c r="F911" s="3"/>
      <c r="G911" s="3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3"/>
      <c r="E912" s="2"/>
      <c r="F912" s="3"/>
      <c r="G912" s="3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3"/>
      <c r="E913" s="2"/>
      <c r="F913" s="3"/>
      <c r="G913" s="3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3"/>
      <c r="E914" s="2"/>
      <c r="F914" s="3"/>
      <c r="G914" s="3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3"/>
      <c r="E915" s="2"/>
      <c r="F915" s="3"/>
      <c r="G915" s="3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3"/>
      <c r="E916" s="2"/>
      <c r="F916" s="3"/>
      <c r="G916" s="3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3"/>
      <c r="E917" s="2"/>
      <c r="F917" s="3"/>
      <c r="G917" s="3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3"/>
      <c r="E918" s="2"/>
      <c r="F918" s="3"/>
      <c r="G918" s="3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3"/>
      <c r="E919" s="2"/>
      <c r="F919" s="3"/>
      <c r="G919" s="3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3"/>
      <c r="E920" s="2"/>
      <c r="F920" s="3"/>
      <c r="G920" s="3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3"/>
      <c r="E921" s="2"/>
      <c r="F921" s="3"/>
      <c r="G921" s="3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3"/>
      <c r="E922" s="2"/>
      <c r="F922" s="3"/>
      <c r="G922" s="3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3"/>
      <c r="E923" s="2"/>
      <c r="F923" s="3"/>
      <c r="G923" s="3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3"/>
      <c r="E924" s="2"/>
      <c r="F924" s="3"/>
      <c r="G924" s="3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3"/>
      <c r="E925" s="2"/>
      <c r="F925" s="3"/>
      <c r="G925" s="3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3"/>
      <c r="E926" s="2"/>
      <c r="F926" s="3"/>
      <c r="G926" s="3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3"/>
      <c r="E927" s="2"/>
      <c r="F927" s="3"/>
      <c r="G927" s="3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3"/>
      <c r="E928" s="2"/>
      <c r="F928" s="3"/>
      <c r="G928" s="3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3"/>
      <c r="E929" s="2"/>
      <c r="F929" s="3"/>
      <c r="G929" s="3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3"/>
      <c r="E930" s="2"/>
      <c r="F930" s="3"/>
      <c r="G930" s="3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3"/>
      <c r="E931" s="2"/>
      <c r="F931" s="3"/>
      <c r="G931" s="3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3"/>
      <c r="E932" s="2"/>
      <c r="F932" s="3"/>
      <c r="G932" s="3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3"/>
      <c r="E933" s="2"/>
      <c r="F933" s="3"/>
      <c r="G933" s="3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3"/>
      <c r="E934" s="2"/>
      <c r="F934" s="3"/>
      <c r="G934" s="3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3"/>
      <c r="E935" s="2"/>
      <c r="F935" s="3"/>
      <c r="G935" s="3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3"/>
      <c r="E936" s="2"/>
      <c r="F936" s="3"/>
      <c r="G936" s="3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3"/>
      <c r="E937" s="2"/>
      <c r="F937" s="3"/>
      <c r="G937" s="3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3"/>
      <c r="E938" s="2"/>
      <c r="F938" s="3"/>
      <c r="G938" s="3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3"/>
      <c r="E939" s="2"/>
      <c r="F939" s="3"/>
      <c r="G939" s="3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3"/>
      <c r="E940" s="2"/>
      <c r="F940" s="3"/>
      <c r="G940" s="3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3"/>
      <c r="E941" s="2"/>
      <c r="F941" s="3"/>
      <c r="G941" s="3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3"/>
      <c r="E942" s="2"/>
      <c r="F942" s="3"/>
      <c r="G942" s="3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3"/>
      <c r="E943" s="2"/>
      <c r="F943" s="3"/>
      <c r="G943" s="3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3"/>
      <c r="E944" s="2"/>
      <c r="F944" s="3"/>
      <c r="G944" s="3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3"/>
      <c r="E945" s="2"/>
      <c r="F945" s="3"/>
      <c r="G945" s="3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3"/>
      <c r="E946" s="2"/>
      <c r="F946" s="3"/>
      <c r="G946" s="3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3"/>
      <c r="E947" s="2"/>
      <c r="F947" s="3"/>
      <c r="G947" s="3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3"/>
      <c r="E948" s="2"/>
      <c r="F948" s="3"/>
      <c r="G948" s="3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3"/>
      <c r="E949" s="2"/>
      <c r="F949" s="3"/>
      <c r="G949" s="3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3"/>
      <c r="E950" s="2"/>
      <c r="F950" s="3"/>
      <c r="G950" s="3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3"/>
      <c r="E951" s="2"/>
      <c r="F951" s="3"/>
      <c r="G951" s="3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3"/>
      <c r="E952" s="2"/>
      <c r="F952" s="3"/>
      <c r="G952" s="3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</sheetData>
  <autoFilter ref="A3:J63" xr:uid="{00000000-0009-0000-0000-000002000000}">
    <sortState xmlns:xlrd2="http://schemas.microsoft.com/office/spreadsheetml/2017/richdata2" ref="A3:J63">
      <sortCondition ref="C3:C63"/>
    </sortState>
  </autoFilter>
  <conditionalFormatting sqref="I4:I63">
    <cfRule type="cellIs" dxfId="5" priority="1" operator="lessThan">
      <formula>0</formula>
    </cfRule>
  </conditionalFormatting>
  <pageMargins left="0.7" right="0.7" top="0.75" bottom="0.75" header="0" footer="0"/>
  <pageSetup paperSize="9" scale="88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BB7D5-5D37-4A1B-A791-A1EF89CD4313}">
  <sheetPr>
    <tabColor theme="0"/>
  </sheetPr>
  <dimension ref="A1:J124"/>
  <sheetViews>
    <sheetView topLeftCell="A85" workbookViewId="0">
      <selection activeCell="F121" sqref="F121"/>
    </sheetView>
  </sheetViews>
  <sheetFormatPr defaultRowHeight="15"/>
  <cols>
    <col min="1" max="1" width="26.7109375" customWidth="1"/>
    <col min="2" max="2" width="14.5703125" bestFit="1" customWidth="1"/>
    <col min="3" max="3" width="8.42578125" bestFit="1" customWidth="1"/>
    <col min="4" max="4" width="10.28515625" bestFit="1" customWidth="1"/>
    <col min="5" max="5" width="16.85546875" bestFit="1" customWidth="1"/>
    <col min="6" max="6" width="10.42578125" bestFit="1" customWidth="1"/>
    <col min="7" max="7" width="20.28515625" bestFit="1" customWidth="1"/>
    <col min="8" max="8" width="20.140625" bestFit="1" customWidth="1"/>
    <col min="9" max="9" width="10.42578125" bestFit="1" customWidth="1"/>
    <col min="10" max="10" width="15.7109375" bestFit="1" customWidth="1"/>
  </cols>
  <sheetData>
    <row r="1" spans="1:10" ht="31.5">
      <c r="A1" s="27" t="s">
        <v>227</v>
      </c>
      <c r="B1" s="57"/>
      <c r="C1" s="28"/>
      <c r="D1" s="29"/>
      <c r="E1" s="28"/>
      <c r="F1" s="29"/>
      <c r="G1" s="29"/>
      <c r="H1" s="29"/>
      <c r="I1" s="29"/>
      <c r="J1" s="30"/>
    </row>
    <row r="2" spans="1:10">
      <c r="A2" s="31"/>
      <c r="B2" s="58"/>
      <c r="C2" s="31" t="s">
        <v>1</v>
      </c>
      <c r="D2" s="32" t="s">
        <v>2</v>
      </c>
      <c r="E2" s="31" t="s">
        <v>3</v>
      </c>
      <c r="F2" s="32"/>
      <c r="G2" s="32" t="s">
        <v>4</v>
      </c>
      <c r="H2" s="32"/>
      <c r="I2" s="32" t="s">
        <v>5</v>
      </c>
      <c r="J2" s="31"/>
    </row>
    <row r="3" spans="1:10">
      <c r="A3" s="31" t="s">
        <v>6</v>
      </c>
      <c r="B3" s="58" t="s">
        <v>7</v>
      </c>
      <c r="C3" s="31" t="s">
        <v>183</v>
      </c>
      <c r="D3" s="32" t="s">
        <v>9</v>
      </c>
      <c r="E3" s="31" t="s">
        <v>10</v>
      </c>
      <c r="F3" s="32" t="s">
        <v>11</v>
      </c>
      <c r="G3" s="32" t="s">
        <v>12</v>
      </c>
      <c r="H3" s="32" t="s">
        <v>13</v>
      </c>
      <c r="I3" s="32" t="s">
        <v>14</v>
      </c>
      <c r="J3" s="31" t="s">
        <v>15</v>
      </c>
    </row>
    <row r="4" spans="1:10">
      <c r="A4" s="35" t="s">
        <v>169</v>
      </c>
      <c r="B4" s="34">
        <v>11447</v>
      </c>
      <c r="C4" s="53">
        <v>1</v>
      </c>
      <c r="D4" s="55">
        <v>6000</v>
      </c>
      <c r="E4" s="53"/>
      <c r="F4" s="55">
        <f t="shared" ref="F4:F12" si="0">(E4*75)+D4</f>
        <v>6000</v>
      </c>
      <c r="G4" s="55">
        <v>1512</v>
      </c>
      <c r="H4" s="55">
        <f>G4/4</f>
        <v>378</v>
      </c>
      <c r="I4" s="36">
        <f t="shared" ref="I4:I35" si="1">F4+H4-$I$124</f>
        <v>1385.5798319327732</v>
      </c>
      <c r="J4" s="35"/>
    </row>
    <row r="5" spans="1:10">
      <c r="A5" s="52" t="s">
        <v>223</v>
      </c>
      <c r="B5" s="43">
        <v>1772</v>
      </c>
      <c r="C5" s="47">
        <v>1</v>
      </c>
      <c r="D5" s="51"/>
      <c r="E5" s="47">
        <v>13</v>
      </c>
      <c r="F5" s="51">
        <f t="shared" si="0"/>
        <v>975</v>
      </c>
      <c r="G5" s="51"/>
      <c r="H5" s="51">
        <f>H4</f>
        <v>378</v>
      </c>
      <c r="I5" s="45">
        <f t="shared" si="1"/>
        <v>-3639.4201680672268</v>
      </c>
      <c r="J5" s="44"/>
    </row>
    <row r="6" spans="1:10">
      <c r="A6" s="44" t="s">
        <v>172</v>
      </c>
      <c r="B6" s="43">
        <v>40516</v>
      </c>
      <c r="C6" s="47">
        <v>1</v>
      </c>
      <c r="D6" s="51"/>
      <c r="E6" s="47">
        <v>181</v>
      </c>
      <c r="F6" s="51">
        <f t="shared" si="0"/>
        <v>13575</v>
      </c>
      <c r="G6" s="51"/>
      <c r="H6" s="51">
        <f>H5</f>
        <v>378</v>
      </c>
      <c r="I6" s="45">
        <f t="shared" si="1"/>
        <v>8960.5798319327732</v>
      </c>
      <c r="J6" s="44"/>
    </row>
    <row r="7" spans="1:10">
      <c r="A7" s="44" t="s">
        <v>162</v>
      </c>
      <c r="B7" s="43">
        <v>11455</v>
      </c>
      <c r="C7" s="47">
        <v>1</v>
      </c>
      <c r="D7" s="51"/>
      <c r="E7" s="47">
        <v>15</v>
      </c>
      <c r="F7" s="51">
        <f t="shared" si="0"/>
        <v>1125</v>
      </c>
      <c r="G7" s="51"/>
      <c r="H7" s="51">
        <f>H6</f>
        <v>378</v>
      </c>
      <c r="I7" s="45">
        <f t="shared" si="1"/>
        <v>-3489.4201680672268</v>
      </c>
      <c r="J7" s="44"/>
    </row>
    <row r="8" spans="1:10">
      <c r="A8" s="35" t="s">
        <v>283</v>
      </c>
      <c r="B8" s="34">
        <v>38254</v>
      </c>
      <c r="C8" s="53">
        <v>2</v>
      </c>
      <c r="D8" s="55">
        <v>6000</v>
      </c>
      <c r="E8" s="53"/>
      <c r="F8" s="55">
        <f t="shared" si="0"/>
        <v>6000</v>
      </c>
      <c r="G8" s="55">
        <v>1204</v>
      </c>
      <c r="H8" s="55">
        <f>G8/4</f>
        <v>301</v>
      </c>
      <c r="I8" s="36">
        <f t="shared" si="1"/>
        <v>1308.5798319327732</v>
      </c>
      <c r="J8" s="35"/>
    </row>
    <row r="9" spans="1:10">
      <c r="A9" s="52" t="s">
        <v>251</v>
      </c>
      <c r="B9" s="43">
        <v>11485</v>
      </c>
      <c r="C9" s="47">
        <v>2</v>
      </c>
      <c r="D9" s="51"/>
      <c r="E9" s="47">
        <v>51</v>
      </c>
      <c r="F9" s="51">
        <f t="shared" si="0"/>
        <v>3825</v>
      </c>
      <c r="G9" s="51"/>
      <c r="H9" s="51">
        <f>H8</f>
        <v>301</v>
      </c>
      <c r="I9" s="45">
        <f t="shared" si="1"/>
        <v>-866.42016806722677</v>
      </c>
      <c r="J9" s="44"/>
    </row>
    <row r="10" spans="1:10">
      <c r="A10" s="52" t="s">
        <v>41</v>
      </c>
      <c r="B10" s="43">
        <v>31064</v>
      </c>
      <c r="C10" s="47">
        <v>2</v>
      </c>
      <c r="D10" s="51"/>
      <c r="E10" s="47">
        <v>92</v>
      </c>
      <c r="F10" s="51">
        <f t="shared" si="0"/>
        <v>6900</v>
      </c>
      <c r="G10" s="51"/>
      <c r="H10" s="51">
        <f>H9</f>
        <v>301</v>
      </c>
      <c r="I10" s="45">
        <f t="shared" si="1"/>
        <v>2208.5798319327732</v>
      </c>
      <c r="J10" s="44"/>
    </row>
    <row r="11" spans="1:10">
      <c r="A11" s="44" t="s">
        <v>224</v>
      </c>
      <c r="B11" s="43">
        <v>11497</v>
      </c>
      <c r="C11" s="47">
        <v>2</v>
      </c>
      <c r="D11" s="51"/>
      <c r="E11" s="47">
        <v>45</v>
      </c>
      <c r="F11" s="51">
        <f t="shared" si="0"/>
        <v>3375</v>
      </c>
      <c r="G11" s="51"/>
      <c r="H11" s="51">
        <f>H10</f>
        <v>301</v>
      </c>
      <c r="I11" s="45">
        <f t="shared" si="1"/>
        <v>-1316.4201680672268</v>
      </c>
      <c r="J11" s="44"/>
    </row>
    <row r="12" spans="1:10">
      <c r="A12" s="35" t="s">
        <v>284</v>
      </c>
      <c r="B12" s="34">
        <v>23792</v>
      </c>
      <c r="C12" s="53">
        <v>3</v>
      </c>
      <c r="D12" s="55">
        <v>6000</v>
      </c>
      <c r="E12" s="53"/>
      <c r="F12" s="55">
        <f t="shared" si="0"/>
        <v>6000</v>
      </c>
      <c r="G12" s="55">
        <v>1190</v>
      </c>
      <c r="H12" s="55">
        <f>G12/4</f>
        <v>297.5</v>
      </c>
      <c r="I12" s="36">
        <f t="shared" si="1"/>
        <v>1305.0798319327732</v>
      </c>
      <c r="J12" s="35"/>
    </row>
    <row r="13" spans="1:10">
      <c r="A13" s="44" t="s">
        <v>285</v>
      </c>
      <c r="B13" s="43">
        <v>11297</v>
      </c>
      <c r="C13" s="47">
        <v>3</v>
      </c>
      <c r="D13" s="51"/>
      <c r="E13" s="47">
        <v>49</v>
      </c>
      <c r="F13" s="51">
        <f>(E13*150)+D13</f>
        <v>7350</v>
      </c>
      <c r="G13" s="51"/>
      <c r="H13" s="51">
        <f>H12</f>
        <v>297.5</v>
      </c>
      <c r="I13" s="45">
        <f t="shared" si="1"/>
        <v>2655.0798319327732</v>
      </c>
      <c r="J13" s="44"/>
    </row>
    <row r="14" spans="1:10">
      <c r="A14" s="52" t="s">
        <v>260</v>
      </c>
      <c r="B14" s="43">
        <v>36046</v>
      </c>
      <c r="C14" s="47">
        <v>3</v>
      </c>
      <c r="D14" s="51"/>
      <c r="E14" s="47">
        <v>54</v>
      </c>
      <c r="F14" s="51">
        <f t="shared" ref="F14:F45" si="2">(E14*75)+D14</f>
        <v>4050</v>
      </c>
      <c r="G14" s="51"/>
      <c r="H14" s="51">
        <f>H13</f>
        <v>297.5</v>
      </c>
      <c r="I14" s="45">
        <f t="shared" si="1"/>
        <v>-644.92016806722677</v>
      </c>
      <c r="J14" s="44"/>
    </row>
    <row r="15" spans="1:10">
      <c r="A15" s="44" t="s">
        <v>153</v>
      </c>
      <c r="B15" s="43">
        <v>29244</v>
      </c>
      <c r="C15" s="47">
        <v>3</v>
      </c>
      <c r="D15" s="51"/>
      <c r="E15" s="47">
        <v>4</v>
      </c>
      <c r="F15" s="51">
        <f t="shared" si="2"/>
        <v>300</v>
      </c>
      <c r="G15" s="51"/>
      <c r="H15" s="51">
        <f>H14</f>
        <v>297.5</v>
      </c>
      <c r="I15" s="45">
        <f t="shared" si="1"/>
        <v>-4394.9201680672268</v>
      </c>
      <c r="J15" s="44"/>
    </row>
    <row r="16" spans="1:10">
      <c r="A16" s="59" t="s">
        <v>245</v>
      </c>
      <c r="B16" s="34">
        <v>11405</v>
      </c>
      <c r="C16" s="53">
        <v>4</v>
      </c>
      <c r="D16" s="55">
        <v>6000</v>
      </c>
      <c r="E16" s="53"/>
      <c r="F16" s="55">
        <f t="shared" si="2"/>
        <v>6000</v>
      </c>
      <c r="G16" s="55">
        <v>350</v>
      </c>
      <c r="H16" s="55">
        <f>G16/4</f>
        <v>87.5</v>
      </c>
      <c r="I16" s="36">
        <f t="shared" si="1"/>
        <v>1095.0798319327732</v>
      </c>
      <c r="J16" s="35"/>
    </row>
    <row r="17" spans="1:10">
      <c r="A17" s="63" t="s">
        <v>88</v>
      </c>
      <c r="B17" s="43">
        <v>39256</v>
      </c>
      <c r="C17" s="47">
        <v>4</v>
      </c>
      <c r="D17" s="51"/>
      <c r="E17" s="47">
        <v>52</v>
      </c>
      <c r="F17" s="51">
        <f t="shared" si="2"/>
        <v>3900</v>
      </c>
      <c r="G17" s="51"/>
      <c r="H17" s="51">
        <f>H16</f>
        <v>87.5</v>
      </c>
      <c r="I17" s="45">
        <f t="shared" si="1"/>
        <v>-1004.9201680672268</v>
      </c>
      <c r="J17" s="44"/>
    </row>
    <row r="18" spans="1:10">
      <c r="A18" s="44" t="s">
        <v>70</v>
      </c>
      <c r="B18" s="43">
        <v>45454</v>
      </c>
      <c r="C18" s="47">
        <v>4</v>
      </c>
      <c r="D18" s="51"/>
      <c r="E18" s="47">
        <v>71</v>
      </c>
      <c r="F18" s="51">
        <f t="shared" si="2"/>
        <v>5325</v>
      </c>
      <c r="G18" s="51"/>
      <c r="H18" s="51">
        <f>H17</f>
        <v>87.5</v>
      </c>
      <c r="I18" s="45">
        <f t="shared" si="1"/>
        <v>420.07983193277323</v>
      </c>
      <c r="J18" s="44"/>
    </row>
    <row r="19" spans="1:10">
      <c r="A19" s="63" t="s">
        <v>246</v>
      </c>
      <c r="B19" s="43">
        <v>31719</v>
      </c>
      <c r="C19" s="47">
        <v>4</v>
      </c>
      <c r="D19" s="51"/>
      <c r="E19" s="47">
        <v>43</v>
      </c>
      <c r="F19" s="51">
        <f t="shared" si="2"/>
        <v>3225</v>
      </c>
      <c r="G19" s="51"/>
      <c r="H19" s="51">
        <f>H18</f>
        <v>87.5</v>
      </c>
      <c r="I19" s="45">
        <f t="shared" si="1"/>
        <v>-1679.9201680672268</v>
      </c>
      <c r="J19" s="44"/>
    </row>
    <row r="20" spans="1:10">
      <c r="A20" s="60" t="s">
        <v>112</v>
      </c>
      <c r="B20" s="34">
        <v>11489</v>
      </c>
      <c r="C20" s="53">
        <v>5</v>
      </c>
      <c r="D20" s="55">
        <v>6000</v>
      </c>
      <c r="E20" s="53"/>
      <c r="F20" s="55">
        <f t="shared" si="2"/>
        <v>6000</v>
      </c>
      <c r="G20" s="55">
        <v>0</v>
      </c>
      <c r="H20" s="55">
        <f>G20/4</f>
        <v>0</v>
      </c>
      <c r="I20" s="36">
        <f t="shared" si="1"/>
        <v>1007.5798319327732</v>
      </c>
      <c r="J20" s="35"/>
    </row>
    <row r="21" spans="1:10">
      <c r="A21" s="63" t="s">
        <v>266</v>
      </c>
      <c r="B21" s="43">
        <v>32650</v>
      </c>
      <c r="C21" s="47">
        <v>5</v>
      </c>
      <c r="D21" s="51"/>
      <c r="E21" s="47">
        <v>51</v>
      </c>
      <c r="F21" s="51">
        <f t="shared" si="2"/>
        <v>3825</v>
      </c>
      <c r="G21" s="51"/>
      <c r="H21" s="51">
        <f>H20</f>
        <v>0</v>
      </c>
      <c r="I21" s="45">
        <f t="shared" si="1"/>
        <v>-1167.4201680672268</v>
      </c>
      <c r="J21" s="44"/>
    </row>
    <row r="22" spans="1:10">
      <c r="A22" s="44" t="s">
        <v>145</v>
      </c>
      <c r="B22" s="43">
        <v>1992</v>
      </c>
      <c r="C22" s="47">
        <v>5</v>
      </c>
      <c r="D22" s="51"/>
      <c r="E22" s="47">
        <v>52</v>
      </c>
      <c r="F22" s="51">
        <f t="shared" si="2"/>
        <v>3900</v>
      </c>
      <c r="G22" s="51"/>
      <c r="H22" s="51">
        <f>H21</f>
        <v>0</v>
      </c>
      <c r="I22" s="45">
        <f t="shared" si="1"/>
        <v>-1092.4201680672268</v>
      </c>
      <c r="J22" s="44"/>
    </row>
    <row r="23" spans="1:10">
      <c r="A23" s="44" t="s">
        <v>22</v>
      </c>
      <c r="B23" s="43">
        <v>11532</v>
      </c>
      <c r="C23" s="47">
        <v>5</v>
      </c>
      <c r="D23" s="51"/>
      <c r="E23" s="47">
        <v>41</v>
      </c>
      <c r="F23" s="51">
        <f t="shared" si="2"/>
        <v>3075</v>
      </c>
      <c r="G23" s="51"/>
      <c r="H23" s="51">
        <f>H22</f>
        <v>0</v>
      </c>
      <c r="I23" s="45">
        <f t="shared" si="1"/>
        <v>-1917.4201680672268</v>
      </c>
      <c r="J23" s="44"/>
    </row>
    <row r="24" spans="1:10">
      <c r="A24" s="35" t="s">
        <v>263</v>
      </c>
      <c r="B24" s="34">
        <v>11256</v>
      </c>
      <c r="C24" s="53">
        <v>6</v>
      </c>
      <c r="D24" s="55">
        <v>6000</v>
      </c>
      <c r="E24" s="53"/>
      <c r="F24" s="55">
        <f t="shared" si="2"/>
        <v>6000</v>
      </c>
      <c r="G24" s="55">
        <v>1890</v>
      </c>
      <c r="H24" s="55">
        <f>G24/4</f>
        <v>472.5</v>
      </c>
      <c r="I24" s="36">
        <f t="shared" si="1"/>
        <v>1480.0798319327732</v>
      </c>
      <c r="J24" s="35"/>
    </row>
    <row r="25" spans="1:10">
      <c r="A25" s="44" t="s">
        <v>141</v>
      </c>
      <c r="B25" s="43">
        <v>29244</v>
      </c>
      <c r="C25" s="47">
        <v>6</v>
      </c>
      <c r="D25" s="51"/>
      <c r="E25" s="47">
        <v>57</v>
      </c>
      <c r="F25" s="51">
        <f t="shared" si="2"/>
        <v>4275</v>
      </c>
      <c r="G25" s="51"/>
      <c r="H25" s="51">
        <f>H24</f>
        <v>472.5</v>
      </c>
      <c r="I25" s="45">
        <f t="shared" si="1"/>
        <v>-244.92016806722677</v>
      </c>
      <c r="J25" s="44"/>
    </row>
    <row r="26" spans="1:10">
      <c r="A26" s="44" t="s">
        <v>214</v>
      </c>
      <c r="B26" s="43">
        <v>26679</v>
      </c>
      <c r="C26" s="47">
        <v>6</v>
      </c>
      <c r="D26" s="51"/>
      <c r="E26" s="47">
        <v>89</v>
      </c>
      <c r="F26" s="51">
        <f t="shared" si="2"/>
        <v>6675</v>
      </c>
      <c r="G26" s="51"/>
      <c r="H26" s="51">
        <f>H25</f>
        <v>472.5</v>
      </c>
      <c r="I26" s="45">
        <f t="shared" si="1"/>
        <v>2155.0798319327732</v>
      </c>
      <c r="J26" s="49"/>
    </row>
    <row r="27" spans="1:10">
      <c r="A27" s="44" t="s">
        <v>249</v>
      </c>
      <c r="B27" s="43">
        <v>40067</v>
      </c>
      <c r="C27" s="47">
        <v>6</v>
      </c>
      <c r="D27" s="51"/>
      <c r="E27" s="47">
        <v>6</v>
      </c>
      <c r="F27" s="51">
        <f t="shared" si="2"/>
        <v>450</v>
      </c>
      <c r="G27" s="51"/>
      <c r="H27" s="51">
        <f>H26</f>
        <v>472.5</v>
      </c>
      <c r="I27" s="45">
        <f t="shared" si="1"/>
        <v>-4069.9201680672268</v>
      </c>
      <c r="J27" s="44"/>
    </row>
    <row r="28" spans="1:10">
      <c r="A28" s="35" t="s">
        <v>228</v>
      </c>
      <c r="B28" s="34">
        <v>11522</v>
      </c>
      <c r="C28" s="53">
        <v>7</v>
      </c>
      <c r="D28" s="55">
        <v>6000</v>
      </c>
      <c r="E28" s="53"/>
      <c r="F28" s="55">
        <f t="shared" si="2"/>
        <v>6000</v>
      </c>
      <c r="G28" s="55">
        <v>2479</v>
      </c>
      <c r="H28" s="55">
        <f>G28/4</f>
        <v>619.75</v>
      </c>
      <c r="I28" s="36">
        <f t="shared" si="1"/>
        <v>1627.3298319327732</v>
      </c>
      <c r="J28" s="35"/>
    </row>
    <row r="29" spans="1:10">
      <c r="A29" s="63" t="s">
        <v>90</v>
      </c>
      <c r="B29" s="43">
        <v>29197</v>
      </c>
      <c r="C29" s="47">
        <v>7</v>
      </c>
      <c r="D29" s="51"/>
      <c r="E29" s="47">
        <v>32</v>
      </c>
      <c r="F29" s="51">
        <f t="shared" si="2"/>
        <v>2400</v>
      </c>
      <c r="G29" s="51"/>
      <c r="H29" s="51">
        <f>H28</f>
        <v>619.75</v>
      </c>
      <c r="I29" s="45">
        <f t="shared" si="1"/>
        <v>-1972.6701680672268</v>
      </c>
      <c r="J29" s="44"/>
    </row>
    <row r="30" spans="1:10">
      <c r="A30" s="44" t="s">
        <v>95</v>
      </c>
      <c r="B30" s="43">
        <v>36746</v>
      </c>
      <c r="C30" s="47">
        <v>7</v>
      </c>
      <c r="D30" s="51"/>
      <c r="E30" s="47">
        <v>63</v>
      </c>
      <c r="F30" s="51">
        <f t="shared" si="2"/>
        <v>4725</v>
      </c>
      <c r="G30" s="51"/>
      <c r="H30" s="51">
        <f>H29</f>
        <v>619.75</v>
      </c>
      <c r="I30" s="45">
        <f t="shared" si="1"/>
        <v>352.32983193277323</v>
      </c>
      <c r="J30" s="44"/>
    </row>
    <row r="31" spans="1:10">
      <c r="A31" s="44" t="s">
        <v>110</v>
      </c>
      <c r="B31" s="43">
        <v>21667</v>
      </c>
      <c r="C31" s="47">
        <v>7</v>
      </c>
      <c r="D31" s="51"/>
      <c r="E31" s="47">
        <v>33</v>
      </c>
      <c r="F31" s="51">
        <f t="shared" si="2"/>
        <v>2475</v>
      </c>
      <c r="G31" s="51"/>
      <c r="H31" s="51">
        <f>H30</f>
        <v>619.75</v>
      </c>
      <c r="I31" s="45">
        <f t="shared" si="1"/>
        <v>-1897.6701680672268</v>
      </c>
      <c r="J31" s="44"/>
    </row>
    <row r="32" spans="1:10">
      <c r="A32" s="59" t="s">
        <v>114</v>
      </c>
      <c r="B32" s="34">
        <v>11423</v>
      </c>
      <c r="C32" s="53">
        <v>8</v>
      </c>
      <c r="D32" s="55">
        <v>6000</v>
      </c>
      <c r="E32" s="53"/>
      <c r="F32" s="55">
        <f t="shared" si="2"/>
        <v>6000</v>
      </c>
      <c r="G32" s="55">
        <v>494</v>
      </c>
      <c r="H32" s="55">
        <f>G32/4</f>
        <v>123.5</v>
      </c>
      <c r="I32" s="36">
        <f t="shared" si="1"/>
        <v>1131.0798319327732</v>
      </c>
      <c r="J32" s="35"/>
    </row>
    <row r="33" spans="1:10">
      <c r="A33" s="63" t="s">
        <v>282</v>
      </c>
      <c r="B33" s="43">
        <v>3860</v>
      </c>
      <c r="C33" s="47">
        <v>8</v>
      </c>
      <c r="D33" s="51"/>
      <c r="E33" s="47">
        <v>62</v>
      </c>
      <c r="F33" s="51">
        <f t="shared" si="2"/>
        <v>4650</v>
      </c>
      <c r="G33" s="51"/>
      <c r="H33" s="51">
        <f>H32</f>
        <v>123.5</v>
      </c>
      <c r="I33" s="45">
        <f t="shared" si="1"/>
        <v>-218.92016806722677</v>
      </c>
      <c r="J33" s="44"/>
    </row>
    <row r="34" spans="1:10">
      <c r="A34" s="44" t="s">
        <v>167</v>
      </c>
      <c r="B34" s="43">
        <v>11290</v>
      </c>
      <c r="C34" s="47">
        <v>8</v>
      </c>
      <c r="D34" s="51"/>
      <c r="E34" s="47">
        <v>91</v>
      </c>
      <c r="F34" s="51">
        <f t="shared" si="2"/>
        <v>6825</v>
      </c>
      <c r="G34" s="51"/>
      <c r="H34" s="51">
        <f>H33</f>
        <v>123.5</v>
      </c>
      <c r="I34" s="45">
        <f t="shared" si="1"/>
        <v>1956.0798319327732</v>
      </c>
      <c r="J34" s="44"/>
    </row>
    <row r="35" spans="1:10">
      <c r="A35" s="44" t="s">
        <v>120</v>
      </c>
      <c r="B35" s="43">
        <v>39622</v>
      </c>
      <c r="C35" s="47">
        <v>8</v>
      </c>
      <c r="D35" s="51"/>
      <c r="E35" s="47">
        <v>4</v>
      </c>
      <c r="F35" s="51">
        <f t="shared" si="2"/>
        <v>300</v>
      </c>
      <c r="G35" s="51"/>
      <c r="H35" s="51">
        <f>H34</f>
        <v>123.5</v>
      </c>
      <c r="I35" s="45">
        <f t="shared" si="1"/>
        <v>-4568.9201680672268</v>
      </c>
      <c r="J35" s="44"/>
    </row>
    <row r="36" spans="1:10">
      <c r="A36" s="35" t="s">
        <v>23</v>
      </c>
      <c r="B36" s="34">
        <v>28899</v>
      </c>
      <c r="C36" s="53">
        <v>9</v>
      </c>
      <c r="D36" s="55">
        <v>6000</v>
      </c>
      <c r="E36" s="53"/>
      <c r="F36" s="55">
        <f t="shared" si="2"/>
        <v>6000</v>
      </c>
      <c r="G36" s="55">
        <v>552</v>
      </c>
      <c r="H36" s="55">
        <f>G36/4</f>
        <v>138</v>
      </c>
      <c r="I36" s="36">
        <f t="shared" ref="I36:I67" si="3">F36+H36-$I$124</f>
        <v>1145.5798319327732</v>
      </c>
      <c r="J36" s="35"/>
    </row>
    <row r="37" spans="1:10">
      <c r="A37" s="44" t="s">
        <v>150</v>
      </c>
      <c r="B37" s="43">
        <v>11290</v>
      </c>
      <c r="C37" s="47">
        <v>9</v>
      </c>
      <c r="D37" s="51"/>
      <c r="E37" s="47">
        <v>88</v>
      </c>
      <c r="F37" s="51">
        <f t="shared" si="2"/>
        <v>6600</v>
      </c>
      <c r="G37" s="51"/>
      <c r="H37" s="51">
        <f>H36</f>
        <v>138</v>
      </c>
      <c r="I37" s="45">
        <f t="shared" si="3"/>
        <v>1745.5798319327732</v>
      </c>
      <c r="J37" s="44"/>
    </row>
    <row r="38" spans="1:10">
      <c r="A38" s="52" t="s">
        <v>265</v>
      </c>
      <c r="B38" s="43">
        <v>11327</v>
      </c>
      <c r="C38" s="47">
        <v>9</v>
      </c>
      <c r="D38" s="51"/>
      <c r="E38" s="47">
        <v>115</v>
      </c>
      <c r="F38" s="51">
        <f t="shared" si="2"/>
        <v>8625</v>
      </c>
      <c r="G38" s="51"/>
      <c r="H38" s="51">
        <f>H37</f>
        <v>138</v>
      </c>
      <c r="I38" s="45">
        <f t="shared" si="3"/>
        <v>3770.5798319327732</v>
      </c>
      <c r="J38" s="44"/>
    </row>
    <row r="39" spans="1:10">
      <c r="A39" s="44" t="s">
        <v>277</v>
      </c>
      <c r="B39" s="43">
        <v>11559</v>
      </c>
      <c r="C39" s="47">
        <v>9</v>
      </c>
      <c r="D39" s="51"/>
      <c r="E39" s="47">
        <v>90</v>
      </c>
      <c r="F39" s="51">
        <f t="shared" si="2"/>
        <v>6750</v>
      </c>
      <c r="G39" s="51"/>
      <c r="H39" s="51">
        <f>H38</f>
        <v>138</v>
      </c>
      <c r="I39" s="45">
        <f t="shared" si="3"/>
        <v>1895.5798319327732</v>
      </c>
      <c r="J39" s="44"/>
    </row>
    <row r="40" spans="1:10">
      <c r="A40" s="35" t="s">
        <v>108</v>
      </c>
      <c r="B40" s="34">
        <v>3650</v>
      </c>
      <c r="C40" s="53">
        <v>10</v>
      </c>
      <c r="D40" s="55">
        <v>6000</v>
      </c>
      <c r="E40" s="53"/>
      <c r="F40" s="55">
        <f t="shared" si="2"/>
        <v>6000</v>
      </c>
      <c r="G40" s="55">
        <v>294</v>
      </c>
      <c r="H40" s="55">
        <f>G40/4</f>
        <v>73.5</v>
      </c>
      <c r="I40" s="36">
        <f t="shared" si="3"/>
        <v>1081.0798319327732</v>
      </c>
      <c r="J40" s="35"/>
    </row>
    <row r="41" spans="1:10">
      <c r="A41" s="52" t="s">
        <v>65</v>
      </c>
      <c r="B41" s="43">
        <v>11493</v>
      </c>
      <c r="C41" s="47">
        <v>10</v>
      </c>
      <c r="D41" s="51"/>
      <c r="E41" s="47">
        <v>87</v>
      </c>
      <c r="F41" s="51">
        <f t="shared" si="2"/>
        <v>6525</v>
      </c>
      <c r="G41" s="51"/>
      <c r="H41" s="51">
        <f>H40</f>
        <v>73.5</v>
      </c>
      <c r="I41" s="45">
        <f t="shared" si="3"/>
        <v>1606.0798319327732</v>
      </c>
      <c r="J41" s="44"/>
    </row>
    <row r="42" spans="1:10">
      <c r="A42" s="44" t="s">
        <v>36</v>
      </c>
      <c r="B42" s="43">
        <v>28344</v>
      </c>
      <c r="C42" s="47">
        <v>10</v>
      </c>
      <c r="D42" s="51"/>
      <c r="E42" s="47">
        <v>120</v>
      </c>
      <c r="F42" s="51">
        <f t="shared" si="2"/>
        <v>9000</v>
      </c>
      <c r="G42" s="51"/>
      <c r="H42" s="51">
        <f>H41</f>
        <v>73.5</v>
      </c>
      <c r="I42" s="45">
        <f t="shared" si="3"/>
        <v>4081.0798319327732</v>
      </c>
      <c r="J42" s="44"/>
    </row>
    <row r="43" spans="1:10">
      <c r="A43" s="44" t="s">
        <v>177</v>
      </c>
      <c r="B43" s="43">
        <v>2658</v>
      </c>
      <c r="C43" s="47">
        <v>10</v>
      </c>
      <c r="D43" s="51"/>
      <c r="E43" s="47">
        <v>10</v>
      </c>
      <c r="F43" s="51">
        <f t="shared" si="2"/>
        <v>750</v>
      </c>
      <c r="G43" s="51"/>
      <c r="H43" s="51">
        <f>H42</f>
        <v>73.5</v>
      </c>
      <c r="I43" s="45">
        <f t="shared" si="3"/>
        <v>-4168.9201680672268</v>
      </c>
      <c r="J43" s="44"/>
    </row>
    <row r="44" spans="1:10">
      <c r="A44" s="61" t="s">
        <v>244</v>
      </c>
      <c r="B44" s="54">
        <v>2509</v>
      </c>
      <c r="C44" s="53">
        <v>11</v>
      </c>
      <c r="D44" s="55">
        <v>6000</v>
      </c>
      <c r="E44" s="53"/>
      <c r="F44" s="55">
        <f t="shared" si="2"/>
        <v>6000</v>
      </c>
      <c r="G44" s="55">
        <v>3188</v>
      </c>
      <c r="H44" s="55">
        <f>G44/4</f>
        <v>797</v>
      </c>
      <c r="I44" s="36">
        <f t="shared" si="3"/>
        <v>1804.5798319327732</v>
      </c>
      <c r="J44" s="56"/>
    </row>
    <row r="45" spans="1:10">
      <c r="A45" s="52" t="s">
        <v>50</v>
      </c>
      <c r="B45" s="43">
        <v>11240</v>
      </c>
      <c r="C45" s="47">
        <v>11</v>
      </c>
      <c r="D45" s="51"/>
      <c r="E45" s="47">
        <v>41</v>
      </c>
      <c r="F45" s="51">
        <f t="shared" si="2"/>
        <v>3075</v>
      </c>
      <c r="G45" s="51"/>
      <c r="H45" s="51">
        <f>H44</f>
        <v>797</v>
      </c>
      <c r="I45" s="45">
        <f t="shared" si="3"/>
        <v>-1120.4201680672268</v>
      </c>
      <c r="J45" s="44"/>
    </row>
    <row r="46" spans="1:10">
      <c r="A46" s="44" t="s">
        <v>267</v>
      </c>
      <c r="B46" s="43">
        <v>11327</v>
      </c>
      <c r="C46" s="47">
        <v>11</v>
      </c>
      <c r="D46" s="51"/>
      <c r="E46" s="47">
        <v>97</v>
      </c>
      <c r="F46" s="51">
        <f t="shared" ref="F46:F77" si="4">(E46*75)+D46</f>
        <v>7275</v>
      </c>
      <c r="G46" s="51"/>
      <c r="H46" s="51">
        <f>H45</f>
        <v>797</v>
      </c>
      <c r="I46" s="45">
        <f t="shared" si="3"/>
        <v>3079.5798319327732</v>
      </c>
      <c r="J46" s="44"/>
    </row>
    <row r="47" spans="1:10">
      <c r="A47" s="44" t="s">
        <v>229</v>
      </c>
      <c r="B47" s="43">
        <v>2271</v>
      </c>
      <c r="C47" s="47">
        <v>11</v>
      </c>
      <c r="D47" s="51"/>
      <c r="E47" s="47">
        <v>30</v>
      </c>
      <c r="F47" s="51">
        <f t="shared" si="4"/>
        <v>2250</v>
      </c>
      <c r="G47" s="51"/>
      <c r="H47" s="51">
        <f>H46</f>
        <v>797</v>
      </c>
      <c r="I47" s="45">
        <f t="shared" si="3"/>
        <v>-1945.4201680672268</v>
      </c>
      <c r="J47" s="44"/>
    </row>
    <row r="48" spans="1:10">
      <c r="A48" s="59" t="s">
        <v>83</v>
      </c>
      <c r="B48" s="34">
        <v>11243</v>
      </c>
      <c r="C48" s="53">
        <v>12</v>
      </c>
      <c r="D48" s="55">
        <v>6000</v>
      </c>
      <c r="E48" s="53"/>
      <c r="F48" s="55">
        <f t="shared" si="4"/>
        <v>6000</v>
      </c>
      <c r="G48" s="55">
        <v>1396</v>
      </c>
      <c r="H48" s="55">
        <f>G48/4</f>
        <v>349</v>
      </c>
      <c r="I48" s="36">
        <f t="shared" si="3"/>
        <v>1356.5798319327732</v>
      </c>
      <c r="J48" s="35"/>
    </row>
    <row r="49" spans="1:10">
      <c r="A49" s="52" t="s">
        <v>154</v>
      </c>
      <c r="B49" s="43">
        <v>20822</v>
      </c>
      <c r="C49" s="47">
        <v>12</v>
      </c>
      <c r="D49" s="51"/>
      <c r="E49" s="47">
        <v>56</v>
      </c>
      <c r="F49" s="51">
        <f t="shared" si="4"/>
        <v>4200</v>
      </c>
      <c r="G49" s="51"/>
      <c r="H49" s="51">
        <f>H48</f>
        <v>349</v>
      </c>
      <c r="I49" s="45">
        <f t="shared" si="3"/>
        <v>-443.42016806722677</v>
      </c>
      <c r="J49" s="44"/>
    </row>
    <row r="50" spans="1:10">
      <c r="A50" s="52" t="s">
        <v>117</v>
      </c>
      <c r="B50" s="43">
        <v>44209</v>
      </c>
      <c r="C50" s="47">
        <v>12</v>
      </c>
      <c r="D50" s="51"/>
      <c r="E50" s="47">
        <v>45</v>
      </c>
      <c r="F50" s="51">
        <f t="shared" si="4"/>
        <v>3375</v>
      </c>
      <c r="G50" s="51"/>
      <c r="H50" s="51">
        <f>H49</f>
        <v>349</v>
      </c>
      <c r="I50" s="45">
        <f t="shared" si="3"/>
        <v>-1268.4201680672268</v>
      </c>
      <c r="J50" s="44"/>
    </row>
    <row r="51" spans="1:10">
      <c r="A51" s="44" t="s">
        <v>279</v>
      </c>
      <c r="B51" s="43">
        <v>11309</v>
      </c>
      <c r="C51" s="47">
        <v>12</v>
      </c>
      <c r="D51" s="51"/>
      <c r="E51" s="47">
        <v>40</v>
      </c>
      <c r="F51" s="51">
        <f t="shared" si="4"/>
        <v>3000</v>
      </c>
      <c r="G51" s="51"/>
      <c r="H51" s="51">
        <f>H50</f>
        <v>349</v>
      </c>
      <c r="I51" s="45">
        <f t="shared" si="3"/>
        <v>-1643.4201680672268</v>
      </c>
      <c r="J51" s="44"/>
    </row>
    <row r="52" spans="1:10">
      <c r="A52" s="35" t="s">
        <v>270</v>
      </c>
      <c r="B52" s="34">
        <v>4420</v>
      </c>
      <c r="C52" s="53">
        <v>13</v>
      </c>
      <c r="D52" s="55">
        <v>6000</v>
      </c>
      <c r="E52" s="53"/>
      <c r="F52" s="55">
        <f t="shared" si="4"/>
        <v>6000</v>
      </c>
      <c r="G52" s="55">
        <v>916</v>
      </c>
      <c r="H52" s="55">
        <f>G52/4</f>
        <v>229</v>
      </c>
      <c r="I52" s="36">
        <f t="shared" si="3"/>
        <v>1236.5798319327732</v>
      </c>
      <c r="J52" s="35"/>
    </row>
    <row r="53" spans="1:10">
      <c r="A53" s="44" t="s">
        <v>264</v>
      </c>
      <c r="B53" s="43">
        <v>11382</v>
      </c>
      <c r="C53" s="47">
        <v>13</v>
      </c>
      <c r="D53" s="51"/>
      <c r="E53" s="47">
        <v>46</v>
      </c>
      <c r="F53" s="51">
        <f t="shared" si="4"/>
        <v>3450</v>
      </c>
      <c r="G53" s="51"/>
      <c r="H53" s="51">
        <f>H52</f>
        <v>229</v>
      </c>
      <c r="I53" s="45">
        <f t="shared" si="3"/>
        <v>-1313.4201680672268</v>
      </c>
      <c r="J53" s="44"/>
    </row>
    <row r="54" spans="1:10">
      <c r="A54" s="64" t="s">
        <v>44</v>
      </c>
      <c r="B54" s="50">
        <v>11507</v>
      </c>
      <c r="C54" s="47">
        <v>13</v>
      </c>
      <c r="D54" s="51"/>
      <c r="E54" s="47">
        <v>46</v>
      </c>
      <c r="F54" s="51">
        <f t="shared" si="4"/>
        <v>3450</v>
      </c>
      <c r="G54" s="51"/>
      <c r="H54" s="51">
        <f>H53</f>
        <v>229</v>
      </c>
      <c r="I54" s="45">
        <f t="shared" si="3"/>
        <v>-1313.4201680672268</v>
      </c>
      <c r="J54" s="49"/>
    </row>
    <row r="55" spans="1:10">
      <c r="A55" s="44" t="s">
        <v>210</v>
      </c>
      <c r="B55" s="43">
        <v>26320</v>
      </c>
      <c r="C55" s="47">
        <v>13</v>
      </c>
      <c r="D55" s="51"/>
      <c r="E55" s="47">
        <v>7</v>
      </c>
      <c r="F55" s="51">
        <f t="shared" si="4"/>
        <v>525</v>
      </c>
      <c r="G55" s="51"/>
      <c r="H55" s="51">
        <f>H54</f>
        <v>229</v>
      </c>
      <c r="I55" s="45">
        <f t="shared" si="3"/>
        <v>-4238.4201680672268</v>
      </c>
      <c r="J55" s="44"/>
    </row>
    <row r="56" spans="1:10">
      <c r="A56" s="35" t="s">
        <v>98</v>
      </c>
      <c r="B56" s="34">
        <v>2269</v>
      </c>
      <c r="C56" s="53">
        <v>14</v>
      </c>
      <c r="D56" s="55">
        <v>6000</v>
      </c>
      <c r="E56" s="53"/>
      <c r="F56" s="55">
        <f t="shared" si="4"/>
        <v>6000</v>
      </c>
      <c r="G56" s="55">
        <v>1149</v>
      </c>
      <c r="H56" s="55">
        <f>G56/4</f>
        <v>287.25</v>
      </c>
      <c r="I56" s="36">
        <f t="shared" si="3"/>
        <v>1294.8298319327732</v>
      </c>
      <c r="J56" s="35"/>
    </row>
    <row r="57" spans="1:10">
      <c r="A57" s="52" t="s">
        <v>106</v>
      </c>
      <c r="B57" s="43">
        <v>1526</v>
      </c>
      <c r="C57" s="47">
        <v>14</v>
      </c>
      <c r="D57" s="51"/>
      <c r="E57" s="47">
        <v>13</v>
      </c>
      <c r="F57" s="51">
        <f t="shared" si="4"/>
        <v>975</v>
      </c>
      <c r="G57" s="51"/>
      <c r="H57" s="51">
        <f>H56</f>
        <v>287.25</v>
      </c>
      <c r="I57" s="45">
        <f t="shared" si="3"/>
        <v>-3730.1701680672268</v>
      </c>
      <c r="J57" s="44"/>
    </row>
    <row r="58" spans="1:10">
      <c r="A58" s="52" t="s">
        <v>272</v>
      </c>
      <c r="B58" s="43">
        <v>11522</v>
      </c>
      <c r="C58" s="47">
        <v>14</v>
      </c>
      <c r="D58" s="51"/>
      <c r="E58" s="47">
        <v>63</v>
      </c>
      <c r="F58" s="51">
        <f t="shared" si="4"/>
        <v>4725</v>
      </c>
      <c r="G58" s="51"/>
      <c r="H58" s="51">
        <f>H57</f>
        <v>287.25</v>
      </c>
      <c r="I58" s="45">
        <f t="shared" si="3"/>
        <v>19.829831932773232</v>
      </c>
      <c r="J58" s="44"/>
    </row>
    <row r="59" spans="1:10">
      <c r="A59" s="52" t="s">
        <v>92</v>
      </c>
      <c r="B59" s="43">
        <v>11342</v>
      </c>
      <c r="C59" s="47">
        <v>14</v>
      </c>
      <c r="D59" s="51"/>
      <c r="E59" s="47">
        <v>11</v>
      </c>
      <c r="F59" s="51">
        <f t="shared" si="4"/>
        <v>825</v>
      </c>
      <c r="G59" s="51"/>
      <c r="H59" s="51">
        <f>H58</f>
        <v>287.25</v>
      </c>
      <c r="I59" s="45">
        <f t="shared" si="3"/>
        <v>-3880.1701680672268</v>
      </c>
      <c r="J59" s="44"/>
    </row>
    <row r="60" spans="1:10">
      <c r="A60" s="35" t="s">
        <v>60</v>
      </c>
      <c r="B60" s="34">
        <v>11359</v>
      </c>
      <c r="C60" s="53">
        <v>15</v>
      </c>
      <c r="D60" s="55">
        <v>6000</v>
      </c>
      <c r="E60" s="53"/>
      <c r="F60" s="55">
        <f t="shared" si="4"/>
        <v>6000</v>
      </c>
      <c r="G60" s="55">
        <v>873</v>
      </c>
      <c r="H60" s="55">
        <f>G60/4</f>
        <v>218.25</v>
      </c>
      <c r="I60" s="36">
        <f t="shared" si="3"/>
        <v>1225.8298319327732</v>
      </c>
      <c r="J60" s="35"/>
    </row>
    <row r="61" spans="1:10">
      <c r="A61" s="44" t="s">
        <v>238</v>
      </c>
      <c r="B61" s="43">
        <v>11393</v>
      </c>
      <c r="C61" s="47">
        <v>15</v>
      </c>
      <c r="D61" s="51"/>
      <c r="E61" s="47">
        <v>59</v>
      </c>
      <c r="F61" s="51">
        <f t="shared" si="4"/>
        <v>4425</v>
      </c>
      <c r="G61" s="51"/>
      <c r="H61" s="51">
        <f>H60</f>
        <v>218.25</v>
      </c>
      <c r="I61" s="45">
        <f t="shared" si="3"/>
        <v>-349.17016806722677</v>
      </c>
      <c r="J61" s="44"/>
    </row>
    <row r="62" spans="1:10">
      <c r="A62" s="52" t="s">
        <v>286</v>
      </c>
      <c r="B62" s="43">
        <v>11553</v>
      </c>
      <c r="C62" s="47">
        <v>15</v>
      </c>
      <c r="D62" s="51"/>
      <c r="E62" s="47">
        <v>80</v>
      </c>
      <c r="F62" s="51">
        <f t="shared" si="4"/>
        <v>6000</v>
      </c>
      <c r="G62" s="51"/>
      <c r="H62" s="51">
        <f>H61</f>
        <v>218.25</v>
      </c>
      <c r="I62" s="45">
        <f t="shared" si="3"/>
        <v>1225.8298319327732</v>
      </c>
      <c r="J62" s="44"/>
    </row>
    <row r="63" spans="1:10">
      <c r="A63" s="44" t="s">
        <v>52</v>
      </c>
      <c r="B63" s="43">
        <v>3344</v>
      </c>
      <c r="C63" s="47">
        <v>15</v>
      </c>
      <c r="D63" s="51"/>
      <c r="E63" s="47">
        <v>44</v>
      </c>
      <c r="F63" s="51">
        <f t="shared" si="4"/>
        <v>3300</v>
      </c>
      <c r="G63" s="51"/>
      <c r="H63" s="51">
        <f>H62</f>
        <v>218.25</v>
      </c>
      <c r="I63" s="45">
        <f t="shared" si="3"/>
        <v>-1474.1701680672268</v>
      </c>
      <c r="J63" s="44"/>
    </row>
    <row r="64" spans="1:10">
      <c r="A64" s="35" t="s">
        <v>247</v>
      </c>
      <c r="B64" s="34">
        <v>11362</v>
      </c>
      <c r="C64" s="53">
        <v>16</v>
      </c>
      <c r="D64" s="55">
        <v>6000</v>
      </c>
      <c r="E64" s="53"/>
      <c r="F64" s="55">
        <f t="shared" si="4"/>
        <v>6000</v>
      </c>
      <c r="G64" s="55">
        <v>1262</v>
      </c>
      <c r="H64" s="55">
        <f>G64/4</f>
        <v>315.5</v>
      </c>
      <c r="I64" s="36">
        <f t="shared" si="3"/>
        <v>1323.0798319327732</v>
      </c>
      <c r="J64" s="35"/>
    </row>
    <row r="65" spans="1:10">
      <c r="A65" s="52" t="s">
        <v>252</v>
      </c>
      <c r="B65" s="43">
        <v>29318</v>
      </c>
      <c r="C65" s="47">
        <v>16</v>
      </c>
      <c r="D65" s="51"/>
      <c r="E65" s="47">
        <v>80</v>
      </c>
      <c r="F65" s="51">
        <f t="shared" si="4"/>
        <v>6000</v>
      </c>
      <c r="G65" s="51"/>
      <c r="H65" s="51">
        <f t="shared" ref="H65:H71" si="5">H64</f>
        <v>315.5</v>
      </c>
      <c r="I65" s="45">
        <f t="shared" si="3"/>
        <v>1323.0798319327732</v>
      </c>
      <c r="J65" s="44"/>
    </row>
    <row r="66" spans="1:10">
      <c r="A66" s="52" t="s">
        <v>287</v>
      </c>
      <c r="B66" s="43">
        <v>11555</v>
      </c>
      <c r="C66" s="47">
        <v>16</v>
      </c>
      <c r="D66" s="51"/>
      <c r="E66" s="47">
        <v>83</v>
      </c>
      <c r="F66" s="51">
        <f t="shared" si="4"/>
        <v>6225</v>
      </c>
      <c r="G66" s="51"/>
      <c r="H66" s="51">
        <f t="shared" si="5"/>
        <v>315.5</v>
      </c>
      <c r="I66" s="45">
        <f t="shared" si="3"/>
        <v>1548.0798319327732</v>
      </c>
      <c r="J66" s="44"/>
    </row>
    <row r="67" spans="1:10">
      <c r="A67" s="44" t="s">
        <v>241</v>
      </c>
      <c r="B67" s="43">
        <v>11353</v>
      </c>
      <c r="C67" s="47">
        <v>16</v>
      </c>
      <c r="D67" s="51"/>
      <c r="E67" s="47">
        <v>9</v>
      </c>
      <c r="F67" s="51">
        <f t="shared" si="4"/>
        <v>675</v>
      </c>
      <c r="G67" s="51"/>
      <c r="H67" s="51">
        <f t="shared" si="5"/>
        <v>315.5</v>
      </c>
      <c r="I67" s="45">
        <f t="shared" si="3"/>
        <v>-4001.9201680672268</v>
      </c>
      <c r="J67" s="44"/>
    </row>
    <row r="68" spans="1:10">
      <c r="A68" s="59" t="s">
        <v>240</v>
      </c>
      <c r="B68" s="34">
        <v>11270</v>
      </c>
      <c r="C68" s="53">
        <v>17</v>
      </c>
      <c r="D68" s="55">
        <v>6000</v>
      </c>
      <c r="E68" s="53"/>
      <c r="F68" s="55">
        <f t="shared" si="4"/>
        <v>6000</v>
      </c>
      <c r="G68" s="55">
        <v>954</v>
      </c>
      <c r="H68" s="55">
        <f t="shared" si="5"/>
        <v>315.5</v>
      </c>
      <c r="I68" s="36">
        <f t="shared" ref="I68:I99" si="6">F68+H68-$I$124</f>
        <v>1323.0798319327732</v>
      </c>
      <c r="J68" s="35"/>
    </row>
    <row r="69" spans="1:10">
      <c r="A69" s="65" t="s">
        <v>230</v>
      </c>
      <c r="B69" s="43">
        <v>2286</v>
      </c>
      <c r="C69" s="47">
        <v>17</v>
      </c>
      <c r="D69" s="51"/>
      <c r="E69" s="47">
        <v>83</v>
      </c>
      <c r="F69" s="51">
        <f t="shared" si="4"/>
        <v>6225</v>
      </c>
      <c r="G69" s="51"/>
      <c r="H69" s="51">
        <f t="shared" si="5"/>
        <v>315.5</v>
      </c>
      <c r="I69" s="45">
        <f t="shared" si="6"/>
        <v>1548.0798319327732</v>
      </c>
      <c r="J69" s="44"/>
    </row>
    <row r="70" spans="1:10">
      <c r="A70" s="44" t="s">
        <v>254</v>
      </c>
      <c r="B70" s="43">
        <v>34930</v>
      </c>
      <c r="C70" s="47">
        <v>17</v>
      </c>
      <c r="D70" s="51"/>
      <c r="E70" s="47">
        <v>97</v>
      </c>
      <c r="F70" s="51">
        <f t="shared" si="4"/>
        <v>7275</v>
      </c>
      <c r="G70" s="51"/>
      <c r="H70" s="51">
        <f t="shared" si="5"/>
        <v>315.5</v>
      </c>
      <c r="I70" s="45">
        <f t="shared" si="6"/>
        <v>2598.0798319327732</v>
      </c>
      <c r="J70" s="44"/>
    </row>
    <row r="71" spans="1:10">
      <c r="A71" s="63" t="s">
        <v>235</v>
      </c>
      <c r="B71" s="43">
        <v>20835</v>
      </c>
      <c r="C71" s="47">
        <v>17</v>
      </c>
      <c r="D71" s="51"/>
      <c r="E71" s="47">
        <v>6</v>
      </c>
      <c r="F71" s="51">
        <f t="shared" si="4"/>
        <v>450</v>
      </c>
      <c r="G71" s="51"/>
      <c r="H71" s="51">
        <f t="shared" si="5"/>
        <v>315.5</v>
      </c>
      <c r="I71" s="45">
        <f t="shared" si="6"/>
        <v>-4226.9201680672268</v>
      </c>
      <c r="J71" s="44"/>
    </row>
    <row r="72" spans="1:10">
      <c r="A72" s="60" t="s">
        <v>248</v>
      </c>
      <c r="B72" s="34">
        <v>32650</v>
      </c>
      <c r="C72" s="53">
        <v>18</v>
      </c>
      <c r="D72" s="55">
        <v>6000</v>
      </c>
      <c r="E72" s="53"/>
      <c r="F72" s="55">
        <f t="shared" si="4"/>
        <v>6000</v>
      </c>
      <c r="G72" s="55">
        <v>1478</v>
      </c>
      <c r="H72" s="55">
        <f>G72/4</f>
        <v>369.5</v>
      </c>
      <c r="I72" s="36">
        <f t="shared" si="6"/>
        <v>1377.0798319327732</v>
      </c>
      <c r="J72" s="35"/>
    </row>
    <row r="73" spans="1:10">
      <c r="A73" s="44" t="s">
        <v>116</v>
      </c>
      <c r="B73" s="43">
        <v>11467</v>
      </c>
      <c r="C73" s="47">
        <v>18</v>
      </c>
      <c r="D73" s="51"/>
      <c r="E73" s="47">
        <v>76</v>
      </c>
      <c r="F73" s="51">
        <f t="shared" si="4"/>
        <v>5700</v>
      </c>
      <c r="G73" s="51"/>
      <c r="H73" s="51">
        <f>H72</f>
        <v>369.5</v>
      </c>
      <c r="I73" s="45">
        <f t="shared" si="6"/>
        <v>1077.0798319327732</v>
      </c>
      <c r="J73" s="44"/>
    </row>
    <row r="74" spans="1:10">
      <c r="A74" s="44" t="s">
        <v>261</v>
      </c>
      <c r="B74" s="43">
        <v>34930</v>
      </c>
      <c r="C74" s="47">
        <v>18</v>
      </c>
      <c r="D74" s="51"/>
      <c r="E74" s="47">
        <v>97</v>
      </c>
      <c r="F74" s="51">
        <f t="shared" si="4"/>
        <v>7275</v>
      </c>
      <c r="G74" s="51"/>
      <c r="H74" s="51">
        <f>H73</f>
        <v>369.5</v>
      </c>
      <c r="I74" s="45">
        <f t="shared" si="6"/>
        <v>2652.0798319327732</v>
      </c>
      <c r="J74" s="44"/>
    </row>
    <row r="75" spans="1:10">
      <c r="A75" s="44" t="s">
        <v>38</v>
      </c>
      <c r="B75" s="43">
        <v>24859</v>
      </c>
      <c r="C75" s="47">
        <v>18</v>
      </c>
      <c r="D75" s="51"/>
      <c r="E75" s="47">
        <v>34</v>
      </c>
      <c r="F75" s="51">
        <f t="shared" si="4"/>
        <v>2550</v>
      </c>
      <c r="G75" s="51"/>
      <c r="H75" s="51">
        <f>H74</f>
        <v>369.5</v>
      </c>
      <c r="I75" s="45">
        <f t="shared" si="6"/>
        <v>-2072.9201680672268</v>
      </c>
      <c r="J75" s="44"/>
    </row>
    <row r="76" spans="1:10">
      <c r="A76" s="35" t="s">
        <v>215</v>
      </c>
      <c r="B76" s="34">
        <v>11411</v>
      </c>
      <c r="C76" s="53">
        <v>19</v>
      </c>
      <c r="D76" s="55">
        <v>6000</v>
      </c>
      <c r="E76" s="53"/>
      <c r="F76" s="55">
        <f t="shared" si="4"/>
        <v>6000</v>
      </c>
      <c r="G76" s="55">
        <v>144</v>
      </c>
      <c r="H76" s="55">
        <f>G76/4</f>
        <v>36</v>
      </c>
      <c r="I76" s="36">
        <f t="shared" si="6"/>
        <v>1043.5798319327732</v>
      </c>
      <c r="J76" s="35"/>
    </row>
    <row r="77" spans="1:10">
      <c r="A77" s="44" t="s">
        <v>288</v>
      </c>
      <c r="B77" s="43">
        <v>11297</v>
      </c>
      <c r="C77" s="47">
        <v>19</v>
      </c>
      <c r="D77" s="51"/>
      <c r="E77" s="47">
        <v>97</v>
      </c>
      <c r="F77" s="51">
        <f t="shared" si="4"/>
        <v>7275</v>
      </c>
      <c r="G77" s="51"/>
      <c r="H77" s="51">
        <f>H76</f>
        <v>36</v>
      </c>
      <c r="I77" s="45">
        <f t="shared" si="6"/>
        <v>2318.5798319327732</v>
      </c>
      <c r="J77" s="44"/>
    </row>
    <row r="78" spans="1:10">
      <c r="A78" s="52" t="s">
        <v>191</v>
      </c>
      <c r="B78" s="43">
        <v>37170</v>
      </c>
      <c r="C78" s="47">
        <v>19</v>
      </c>
      <c r="D78" s="51"/>
      <c r="E78" s="47">
        <v>130</v>
      </c>
      <c r="F78" s="51">
        <f t="shared" ref="F78:F104" si="7">(E78*75)+D78</f>
        <v>9750</v>
      </c>
      <c r="G78" s="51"/>
      <c r="H78" s="51">
        <f>H77</f>
        <v>36</v>
      </c>
      <c r="I78" s="45">
        <f t="shared" si="6"/>
        <v>4793.5798319327732</v>
      </c>
      <c r="J78" s="44"/>
    </row>
    <row r="79" spans="1:10">
      <c r="A79" s="52" t="s">
        <v>123</v>
      </c>
      <c r="B79" s="43">
        <v>1772</v>
      </c>
      <c r="C79" s="47">
        <v>19</v>
      </c>
      <c r="D79" s="51"/>
      <c r="E79" s="47">
        <v>22</v>
      </c>
      <c r="F79" s="51">
        <f t="shared" si="7"/>
        <v>1650</v>
      </c>
      <c r="G79" s="51"/>
      <c r="H79" s="51">
        <f>H78</f>
        <v>36</v>
      </c>
      <c r="I79" s="45">
        <f t="shared" si="6"/>
        <v>-3306.4201680672268</v>
      </c>
      <c r="J79" s="44"/>
    </row>
    <row r="80" spans="1:10">
      <c r="A80" s="61" t="s">
        <v>21</v>
      </c>
      <c r="B80" s="34">
        <v>4337</v>
      </c>
      <c r="C80" s="53">
        <v>20</v>
      </c>
      <c r="D80" s="55">
        <v>6000</v>
      </c>
      <c r="E80" s="53"/>
      <c r="F80" s="55">
        <f t="shared" si="7"/>
        <v>6000</v>
      </c>
      <c r="G80" s="55">
        <v>938</v>
      </c>
      <c r="H80" s="55">
        <f>G80/4</f>
        <v>234.5</v>
      </c>
      <c r="I80" s="36">
        <f t="shared" si="6"/>
        <v>1242.0798319327732</v>
      </c>
      <c r="J80" s="35"/>
    </row>
    <row r="81" spans="1:10">
      <c r="A81" s="52" t="s">
        <v>258</v>
      </c>
      <c r="B81" s="43">
        <v>11490</v>
      </c>
      <c r="C81" s="47">
        <v>20</v>
      </c>
      <c r="D81" s="51"/>
      <c r="E81" s="47">
        <v>60</v>
      </c>
      <c r="F81" s="51">
        <f t="shared" si="7"/>
        <v>4500</v>
      </c>
      <c r="G81" s="51"/>
      <c r="H81" s="51">
        <f>H80</f>
        <v>234.5</v>
      </c>
      <c r="I81" s="45">
        <f t="shared" si="6"/>
        <v>-257.92016806722677</v>
      </c>
      <c r="J81" s="44"/>
    </row>
    <row r="82" spans="1:10">
      <c r="A82" s="52" t="s">
        <v>281</v>
      </c>
      <c r="B82" s="43">
        <v>38614</v>
      </c>
      <c r="C82" s="47">
        <v>20</v>
      </c>
      <c r="D82" s="51"/>
      <c r="E82" s="47">
        <v>186</v>
      </c>
      <c r="F82" s="51">
        <f t="shared" si="7"/>
        <v>13950</v>
      </c>
      <c r="G82" s="51"/>
      <c r="H82" s="51">
        <f>H81</f>
        <v>234.5</v>
      </c>
      <c r="I82" s="45">
        <f t="shared" si="6"/>
        <v>9192.0798319327732</v>
      </c>
      <c r="J82" s="44"/>
    </row>
    <row r="83" spans="1:10">
      <c r="A83" s="63" t="s">
        <v>280</v>
      </c>
      <c r="B83" s="43">
        <v>3518</v>
      </c>
      <c r="C83" s="47">
        <v>20</v>
      </c>
      <c r="D83" s="51"/>
      <c r="E83" s="47">
        <v>12</v>
      </c>
      <c r="F83" s="51">
        <f t="shared" si="7"/>
        <v>900</v>
      </c>
      <c r="G83" s="51"/>
      <c r="H83" s="51">
        <f>H82</f>
        <v>234.5</v>
      </c>
      <c r="I83" s="45">
        <f t="shared" si="6"/>
        <v>-3857.9201680672268</v>
      </c>
      <c r="J83" s="44"/>
    </row>
    <row r="84" spans="1:10">
      <c r="A84" s="59" t="s">
        <v>232</v>
      </c>
      <c r="B84" s="34">
        <v>37634</v>
      </c>
      <c r="C84" s="53">
        <v>21</v>
      </c>
      <c r="D84" s="55">
        <v>6000</v>
      </c>
      <c r="E84" s="53"/>
      <c r="F84" s="55">
        <f t="shared" si="7"/>
        <v>6000</v>
      </c>
      <c r="G84" s="55">
        <v>2843</v>
      </c>
      <c r="H84" s="55">
        <f>G84/4</f>
        <v>710.75</v>
      </c>
      <c r="I84" s="36">
        <f t="shared" si="6"/>
        <v>1718.3298319327732</v>
      </c>
      <c r="J84" s="35"/>
    </row>
    <row r="85" spans="1:10">
      <c r="A85" s="44" t="s">
        <v>275</v>
      </c>
      <c r="B85" s="43">
        <v>11559</v>
      </c>
      <c r="C85" s="47">
        <v>21</v>
      </c>
      <c r="D85" s="51"/>
      <c r="E85" s="47">
        <v>50</v>
      </c>
      <c r="F85" s="51">
        <f t="shared" si="7"/>
        <v>3750</v>
      </c>
      <c r="G85" s="51"/>
      <c r="H85" s="51">
        <f>H84</f>
        <v>710.75</v>
      </c>
      <c r="I85" s="45">
        <f t="shared" si="6"/>
        <v>-531.67016806722677</v>
      </c>
      <c r="J85" s="44"/>
    </row>
    <row r="86" spans="1:10">
      <c r="A86" s="64" t="s">
        <v>253</v>
      </c>
      <c r="B86" s="50">
        <v>1247</v>
      </c>
      <c r="C86" s="47">
        <v>21</v>
      </c>
      <c r="D86" s="51"/>
      <c r="E86" s="47">
        <v>56</v>
      </c>
      <c r="F86" s="51">
        <f t="shared" si="7"/>
        <v>4200</v>
      </c>
      <c r="G86" s="51"/>
      <c r="H86" s="51">
        <f>H85</f>
        <v>710.75</v>
      </c>
      <c r="I86" s="45">
        <f t="shared" si="6"/>
        <v>-81.670168067226768</v>
      </c>
      <c r="J86" s="49"/>
    </row>
    <row r="87" spans="1:10">
      <c r="A87" s="44" t="s">
        <v>278</v>
      </c>
      <c r="B87" s="43">
        <v>43275</v>
      </c>
      <c r="C87" s="47">
        <v>21</v>
      </c>
      <c r="D87" s="51"/>
      <c r="E87" s="47">
        <v>18</v>
      </c>
      <c r="F87" s="51">
        <f t="shared" si="7"/>
        <v>1350</v>
      </c>
      <c r="G87" s="51"/>
      <c r="H87" s="51">
        <f>H86</f>
        <v>710.75</v>
      </c>
      <c r="I87" s="45">
        <f t="shared" si="6"/>
        <v>-2931.6701680672268</v>
      </c>
      <c r="J87" s="44"/>
    </row>
    <row r="88" spans="1:10">
      <c r="A88" s="59" t="s">
        <v>273</v>
      </c>
      <c r="B88" s="34">
        <v>35826</v>
      </c>
      <c r="C88" s="53">
        <v>22</v>
      </c>
      <c r="D88" s="55">
        <v>6000</v>
      </c>
      <c r="E88" s="53"/>
      <c r="F88" s="55">
        <f t="shared" si="7"/>
        <v>6000</v>
      </c>
      <c r="G88" s="55">
        <v>1808</v>
      </c>
      <c r="H88" s="55">
        <f>G88/4</f>
        <v>452</v>
      </c>
      <c r="I88" s="36">
        <f t="shared" si="6"/>
        <v>1459.5798319327732</v>
      </c>
      <c r="J88" s="35"/>
    </row>
    <row r="89" spans="1:10">
      <c r="A89" s="44" t="s">
        <v>126</v>
      </c>
      <c r="B89" s="43">
        <v>11439</v>
      </c>
      <c r="C89" s="47">
        <v>22</v>
      </c>
      <c r="D89" s="51"/>
      <c r="E89" s="47">
        <v>47</v>
      </c>
      <c r="F89" s="51">
        <f t="shared" si="7"/>
        <v>3525</v>
      </c>
      <c r="G89" s="51"/>
      <c r="H89" s="51">
        <f>H88</f>
        <v>452</v>
      </c>
      <c r="I89" s="45">
        <f t="shared" si="6"/>
        <v>-1015.4201680672268</v>
      </c>
      <c r="J89" s="44"/>
    </row>
    <row r="90" spans="1:10">
      <c r="A90" s="44" t="s">
        <v>239</v>
      </c>
      <c r="B90" s="43">
        <v>2167</v>
      </c>
      <c r="C90" s="47">
        <v>22</v>
      </c>
      <c r="D90" s="51"/>
      <c r="E90" s="47">
        <v>57</v>
      </c>
      <c r="F90" s="51">
        <f t="shared" si="7"/>
        <v>4275</v>
      </c>
      <c r="G90" s="51"/>
      <c r="H90" s="51">
        <f>H89</f>
        <v>452</v>
      </c>
      <c r="I90" s="45">
        <f t="shared" si="6"/>
        <v>-265.42016806722677</v>
      </c>
      <c r="J90" s="44"/>
    </row>
    <row r="91" spans="1:10">
      <c r="A91" s="44" t="s">
        <v>128</v>
      </c>
      <c r="B91" s="43">
        <v>11407</v>
      </c>
      <c r="C91" s="47">
        <v>22</v>
      </c>
      <c r="D91" s="51"/>
      <c r="E91" s="47">
        <v>26</v>
      </c>
      <c r="F91" s="51">
        <f t="shared" si="7"/>
        <v>1950</v>
      </c>
      <c r="G91" s="51"/>
      <c r="H91" s="51">
        <f>H90</f>
        <v>452</v>
      </c>
      <c r="I91" s="45">
        <f t="shared" si="6"/>
        <v>-2590.4201680672268</v>
      </c>
      <c r="J91" s="49"/>
    </row>
    <row r="92" spans="1:10">
      <c r="A92" s="35" t="s">
        <v>250</v>
      </c>
      <c r="B92" s="34">
        <v>11557</v>
      </c>
      <c r="C92" s="53">
        <v>23</v>
      </c>
      <c r="D92" s="55">
        <v>3000</v>
      </c>
      <c r="E92" s="53"/>
      <c r="F92" s="55">
        <f t="shared" si="7"/>
        <v>3000</v>
      </c>
      <c r="G92" s="55">
        <v>0</v>
      </c>
      <c r="H92" s="55">
        <f>G92/4</f>
        <v>0</v>
      </c>
      <c r="I92" s="36">
        <f t="shared" si="6"/>
        <v>-1992.4201680672268</v>
      </c>
      <c r="J92" s="35"/>
    </row>
    <row r="93" spans="1:10">
      <c r="A93" s="44" t="s">
        <v>289</v>
      </c>
      <c r="B93" s="43">
        <v>11499</v>
      </c>
      <c r="C93" s="47">
        <v>23</v>
      </c>
      <c r="D93" s="51"/>
      <c r="E93" s="47">
        <v>26</v>
      </c>
      <c r="F93" s="51">
        <f t="shared" si="7"/>
        <v>1950</v>
      </c>
      <c r="G93" s="51"/>
      <c r="H93" s="51">
        <f>H92</f>
        <v>0</v>
      </c>
      <c r="I93" s="45">
        <f t="shared" si="6"/>
        <v>-3042.4201680672268</v>
      </c>
      <c r="J93" s="44"/>
    </row>
    <row r="94" spans="1:10">
      <c r="A94" s="52" t="s">
        <v>59</v>
      </c>
      <c r="B94" s="43">
        <v>37257</v>
      </c>
      <c r="C94" s="47">
        <v>23</v>
      </c>
      <c r="D94" s="51"/>
      <c r="E94" s="47">
        <v>19</v>
      </c>
      <c r="F94" s="51">
        <f t="shared" si="7"/>
        <v>1425</v>
      </c>
      <c r="G94" s="51"/>
      <c r="H94" s="51">
        <f>H93</f>
        <v>0</v>
      </c>
      <c r="I94" s="45">
        <f t="shared" si="6"/>
        <v>-3567.4201680672268</v>
      </c>
      <c r="J94" s="44"/>
    </row>
    <row r="95" spans="1:10">
      <c r="A95" s="35" t="s">
        <v>290</v>
      </c>
      <c r="B95" s="34">
        <v>2167</v>
      </c>
      <c r="C95" s="53">
        <v>24</v>
      </c>
      <c r="D95" s="55">
        <v>6000</v>
      </c>
      <c r="E95" s="53"/>
      <c r="F95" s="55">
        <f t="shared" si="7"/>
        <v>6000</v>
      </c>
      <c r="G95" s="55">
        <v>882</v>
      </c>
      <c r="H95" s="55">
        <f>G95/4</f>
        <v>220.5</v>
      </c>
      <c r="I95" s="36">
        <f t="shared" si="6"/>
        <v>1228.0798319327732</v>
      </c>
      <c r="J95" s="35"/>
    </row>
    <row r="96" spans="1:10">
      <c r="A96" s="63" t="s">
        <v>32</v>
      </c>
      <c r="B96" s="43">
        <v>40696</v>
      </c>
      <c r="C96" s="47">
        <v>24</v>
      </c>
      <c r="D96" s="51"/>
      <c r="E96" s="47">
        <v>41</v>
      </c>
      <c r="F96" s="51">
        <f t="shared" si="7"/>
        <v>3075</v>
      </c>
      <c r="G96" s="51"/>
      <c r="H96" s="51">
        <f>H95</f>
        <v>220.5</v>
      </c>
      <c r="I96" s="45">
        <f t="shared" si="6"/>
        <v>-1696.9201680672268</v>
      </c>
      <c r="J96" s="44"/>
    </row>
    <row r="97" spans="1:10">
      <c r="A97" s="52" t="s">
        <v>255</v>
      </c>
      <c r="B97" s="43">
        <v>11256</v>
      </c>
      <c r="C97" s="47">
        <v>24</v>
      </c>
      <c r="D97" s="51"/>
      <c r="E97" s="47">
        <v>66</v>
      </c>
      <c r="F97" s="51">
        <f t="shared" si="7"/>
        <v>4950</v>
      </c>
      <c r="G97" s="51"/>
      <c r="H97" s="51">
        <f>H96</f>
        <v>220.5</v>
      </c>
      <c r="I97" s="45">
        <f t="shared" si="6"/>
        <v>178.07983193277323</v>
      </c>
      <c r="J97" s="44"/>
    </row>
    <row r="98" spans="1:10">
      <c r="A98" s="52" t="s">
        <v>242</v>
      </c>
      <c r="B98" s="43">
        <v>23451</v>
      </c>
      <c r="C98" s="47">
        <v>24</v>
      </c>
      <c r="D98" s="51"/>
      <c r="E98" s="47">
        <v>13</v>
      </c>
      <c r="F98" s="51">
        <f t="shared" si="7"/>
        <v>975</v>
      </c>
      <c r="G98" s="51"/>
      <c r="H98" s="51">
        <f>H97</f>
        <v>220.5</v>
      </c>
      <c r="I98" s="45">
        <f t="shared" si="6"/>
        <v>-3796.9201680672268</v>
      </c>
      <c r="J98" s="44"/>
    </row>
    <row r="99" spans="1:10">
      <c r="A99" s="61" t="s">
        <v>269</v>
      </c>
      <c r="B99" s="34">
        <v>4098</v>
      </c>
      <c r="C99" s="53">
        <v>25</v>
      </c>
      <c r="D99" s="55">
        <v>6000</v>
      </c>
      <c r="E99" s="53"/>
      <c r="F99" s="55">
        <f t="shared" si="7"/>
        <v>6000</v>
      </c>
      <c r="G99" s="55">
        <v>1984</v>
      </c>
      <c r="H99" s="55">
        <f>G99/4</f>
        <v>496</v>
      </c>
      <c r="I99" s="36">
        <f t="shared" si="6"/>
        <v>1503.5798319327732</v>
      </c>
      <c r="J99" s="35"/>
    </row>
    <row r="100" spans="1:10">
      <c r="A100" s="44" t="s">
        <v>205</v>
      </c>
      <c r="B100" s="43">
        <v>11306</v>
      </c>
      <c r="C100" s="47">
        <v>25</v>
      </c>
      <c r="D100" s="51"/>
      <c r="E100" s="47">
        <v>41</v>
      </c>
      <c r="F100" s="51">
        <f t="shared" si="7"/>
        <v>3075</v>
      </c>
      <c r="G100" s="51"/>
      <c r="H100" s="51">
        <f>H99</f>
        <v>496</v>
      </c>
      <c r="I100" s="45">
        <f t="shared" ref="I100:I122" si="8">F100+H100-$I$124</f>
        <v>-1421.4201680672268</v>
      </c>
      <c r="J100" s="44"/>
    </row>
    <row r="101" spans="1:10">
      <c r="A101" s="63" t="s">
        <v>159</v>
      </c>
      <c r="B101" s="43">
        <v>11509</v>
      </c>
      <c r="C101" s="47">
        <v>25</v>
      </c>
      <c r="D101" s="51"/>
      <c r="E101" s="47">
        <v>71</v>
      </c>
      <c r="F101" s="51">
        <f t="shared" si="7"/>
        <v>5325</v>
      </c>
      <c r="G101" s="51"/>
      <c r="H101" s="51">
        <f>H100</f>
        <v>496</v>
      </c>
      <c r="I101" s="45">
        <f t="shared" si="8"/>
        <v>828.57983193277323</v>
      </c>
      <c r="J101" s="44"/>
    </row>
    <row r="102" spans="1:10">
      <c r="A102" s="44" t="s">
        <v>199</v>
      </c>
      <c r="B102" s="43">
        <v>37129</v>
      </c>
      <c r="C102" s="47">
        <v>25</v>
      </c>
      <c r="D102" s="51"/>
      <c r="E102" s="47">
        <v>21</v>
      </c>
      <c r="F102" s="51">
        <f t="shared" si="7"/>
        <v>1575</v>
      </c>
      <c r="G102" s="51"/>
      <c r="H102" s="51">
        <f>H101</f>
        <v>496</v>
      </c>
      <c r="I102" s="45">
        <f t="shared" si="8"/>
        <v>-2921.4201680672268</v>
      </c>
      <c r="J102" s="44"/>
    </row>
    <row r="103" spans="1:10">
      <c r="A103" s="35" t="s">
        <v>149</v>
      </c>
      <c r="B103" s="34">
        <v>26059</v>
      </c>
      <c r="C103" s="53">
        <v>26</v>
      </c>
      <c r="D103" s="55">
        <v>6000</v>
      </c>
      <c r="E103" s="53"/>
      <c r="F103" s="55">
        <f t="shared" si="7"/>
        <v>6000</v>
      </c>
      <c r="G103" s="55">
        <v>1654</v>
      </c>
      <c r="H103" s="55">
        <f>G103/4</f>
        <v>413.5</v>
      </c>
      <c r="I103" s="36">
        <f t="shared" si="8"/>
        <v>1421.0798319327732</v>
      </c>
      <c r="J103" s="35"/>
    </row>
    <row r="104" spans="1:10">
      <c r="A104" s="52" t="s">
        <v>62</v>
      </c>
      <c r="B104" s="43">
        <v>28212</v>
      </c>
      <c r="C104" s="47">
        <v>26</v>
      </c>
      <c r="D104" s="51"/>
      <c r="E104" s="47">
        <v>46</v>
      </c>
      <c r="F104" s="51">
        <f t="shared" si="7"/>
        <v>3450</v>
      </c>
      <c r="G104" s="51"/>
      <c r="H104" s="51">
        <f>H103</f>
        <v>413.5</v>
      </c>
      <c r="I104" s="45">
        <f t="shared" si="8"/>
        <v>-1128.9201680672268</v>
      </c>
      <c r="J104" s="44"/>
    </row>
    <row r="105" spans="1:10">
      <c r="A105" s="44" t="s">
        <v>124</v>
      </c>
      <c r="B105" s="43">
        <v>40068</v>
      </c>
      <c r="C105" s="47">
        <v>26</v>
      </c>
      <c r="D105" s="51"/>
      <c r="E105" s="47">
        <v>70</v>
      </c>
      <c r="F105" s="51">
        <f>(E105*75)+D105</f>
        <v>5250</v>
      </c>
      <c r="G105" s="51"/>
      <c r="H105" s="51">
        <f>H104</f>
        <v>413.5</v>
      </c>
      <c r="I105" s="45">
        <f t="shared" si="8"/>
        <v>671.07983193277323</v>
      </c>
      <c r="J105" s="44"/>
    </row>
    <row r="106" spans="1:10">
      <c r="A106" s="52" t="s">
        <v>291</v>
      </c>
      <c r="B106" s="43">
        <v>22746</v>
      </c>
      <c r="C106" s="47">
        <v>26</v>
      </c>
      <c r="D106" s="51"/>
      <c r="E106" s="47">
        <v>36</v>
      </c>
      <c r="F106" s="51">
        <f t="shared" ref="F106:F120" si="9">(E106*75)+D106</f>
        <v>2700</v>
      </c>
      <c r="G106" s="51"/>
      <c r="H106" s="51">
        <f>H105</f>
        <v>413.5</v>
      </c>
      <c r="I106" s="45">
        <f t="shared" si="8"/>
        <v>-1878.9201680672268</v>
      </c>
      <c r="J106" s="44"/>
    </row>
    <row r="107" spans="1:10">
      <c r="A107" s="35" t="s">
        <v>237</v>
      </c>
      <c r="B107" s="34">
        <v>2271</v>
      </c>
      <c r="C107" s="53">
        <v>27</v>
      </c>
      <c r="D107" s="55">
        <v>3000</v>
      </c>
      <c r="E107" s="53"/>
      <c r="F107" s="55">
        <f t="shared" si="9"/>
        <v>3000</v>
      </c>
      <c r="G107" s="55">
        <v>1149</v>
      </c>
      <c r="H107" s="55">
        <f>G107/4</f>
        <v>287.25</v>
      </c>
      <c r="I107" s="36">
        <f t="shared" si="8"/>
        <v>-1705.1701680672268</v>
      </c>
      <c r="J107" s="35"/>
    </row>
    <row r="108" spans="1:10">
      <c r="A108" s="44" t="s">
        <v>262</v>
      </c>
      <c r="B108" s="43">
        <v>41529</v>
      </c>
      <c r="C108" s="47">
        <v>27</v>
      </c>
      <c r="D108" s="51"/>
      <c r="E108" s="47">
        <v>53</v>
      </c>
      <c r="F108" s="51">
        <f t="shared" si="9"/>
        <v>3975</v>
      </c>
      <c r="G108" s="51"/>
      <c r="H108" s="51">
        <f>H107</f>
        <v>287.25</v>
      </c>
      <c r="I108" s="45">
        <f t="shared" si="8"/>
        <v>-730.17016806722677</v>
      </c>
      <c r="J108" s="44"/>
    </row>
    <row r="109" spans="1:10">
      <c r="A109" s="63" t="s">
        <v>243</v>
      </c>
      <c r="B109" s="43">
        <v>11270</v>
      </c>
      <c r="C109" s="47">
        <v>27</v>
      </c>
      <c r="D109" s="51"/>
      <c r="E109" s="47">
        <v>50</v>
      </c>
      <c r="F109" s="51">
        <f t="shared" si="9"/>
        <v>3750</v>
      </c>
      <c r="G109" s="51"/>
      <c r="H109" s="51">
        <f>H108</f>
        <v>287.25</v>
      </c>
      <c r="I109" s="45">
        <f t="shared" si="8"/>
        <v>-955.17016806722677</v>
      </c>
      <c r="J109" s="44"/>
    </row>
    <row r="110" spans="1:10">
      <c r="A110" s="66" t="s">
        <v>276</v>
      </c>
      <c r="B110" s="67">
        <v>2341</v>
      </c>
      <c r="C110" s="49">
        <v>27</v>
      </c>
      <c r="D110" s="48"/>
      <c r="E110" s="49"/>
      <c r="F110" s="48">
        <f t="shared" si="9"/>
        <v>0</v>
      </c>
      <c r="G110" s="48"/>
      <c r="H110" s="48">
        <f>H109</f>
        <v>287.25</v>
      </c>
      <c r="I110" s="48">
        <f t="shared" si="8"/>
        <v>-4705.1701680672268</v>
      </c>
      <c r="J110" s="49" t="s">
        <v>292</v>
      </c>
    </row>
    <row r="111" spans="1:10">
      <c r="A111" s="60" t="s">
        <v>293</v>
      </c>
      <c r="B111" s="34">
        <v>52760</v>
      </c>
      <c r="C111" s="53">
        <v>28</v>
      </c>
      <c r="D111" s="55">
        <v>6000</v>
      </c>
      <c r="E111" s="53"/>
      <c r="F111" s="55">
        <f t="shared" si="9"/>
        <v>6000</v>
      </c>
      <c r="G111" s="55">
        <v>3091</v>
      </c>
      <c r="H111" s="55">
        <f>G111/4</f>
        <v>772.75</v>
      </c>
      <c r="I111" s="36">
        <f t="shared" si="8"/>
        <v>1780.3298319327732</v>
      </c>
      <c r="J111" s="35"/>
    </row>
    <row r="112" spans="1:10">
      <c r="A112" s="44" t="s">
        <v>28</v>
      </c>
      <c r="B112" s="43">
        <v>11298</v>
      </c>
      <c r="C112" s="47">
        <v>28</v>
      </c>
      <c r="D112" s="51"/>
      <c r="E112" s="47">
        <v>53</v>
      </c>
      <c r="F112" s="51">
        <f t="shared" si="9"/>
        <v>3975</v>
      </c>
      <c r="G112" s="51"/>
      <c r="H112" s="51">
        <f>H111</f>
        <v>772.75</v>
      </c>
      <c r="I112" s="45">
        <f t="shared" si="8"/>
        <v>-244.67016806722677</v>
      </c>
      <c r="J112" s="44"/>
    </row>
    <row r="113" spans="1:10">
      <c r="A113" s="44" t="s">
        <v>257</v>
      </c>
      <c r="B113" s="43">
        <v>34473</v>
      </c>
      <c r="C113" s="47">
        <v>28</v>
      </c>
      <c r="D113" s="51"/>
      <c r="E113" s="47">
        <v>66</v>
      </c>
      <c r="F113" s="51">
        <f t="shared" si="9"/>
        <v>4950</v>
      </c>
      <c r="G113" s="51"/>
      <c r="H113" s="51">
        <f>H112</f>
        <v>772.75</v>
      </c>
      <c r="I113" s="45">
        <f t="shared" si="8"/>
        <v>730.32983193277323</v>
      </c>
      <c r="J113" s="44"/>
    </row>
    <row r="114" spans="1:10">
      <c r="A114" s="44" t="s">
        <v>268</v>
      </c>
      <c r="B114" s="43">
        <v>20835</v>
      </c>
      <c r="C114" s="47">
        <v>28</v>
      </c>
      <c r="D114" s="51"/>
      <c r="E114" s="47">
        <v>20</v>
      </c>
      <c r="F114" s="51">
        <f t="shared" si="9"/>
        <v>1500</v>
      </c>
      <c r="G114" s="51"/>
      <c r="H114" s="51">
        <f>H113</f>
        <v>772.75</v>
      </c>
      <c r="I114" s="45">
        <f t="shared" si="8"/>
        <v>-2719.6701680672268</v>
      </c>
      <c r="J114" s="44"/>
    </row>
    <row r="115" spans="1:10">
      <c r="A115" s="35" t="s">
        <v>274</v>
      </c>
      <c r="B115" s="34">
        <v>1350</v>
      </c>
      <c r="C115" s="53">
        <v>29</v>
      </c>
      <c r="D115" s="55">
        <v>6000</v>
      </c>
      <c r="E115" s="53"/>
      <c r="F115" s="55">
        <f t="shared" si="9"/>
        <v>6000</v>
      </c>
      <c r="G115" s="55">
        <v>1018</v>
      </c>
      <c r="H115" s="55">
        <f>G115/4</f>
        <v>254.5</v>
      </c>
      <c r="I115" s="36">
        <f t="shared" si="8"/>
        <v>1262.0798319327732</v>
      </c>
      <c r="J115" s="35"/>
    </row>
    <row r="116" spans="1:10">
      <c r="A116" s="44" t="s">
        <v>192</v>
      </c>
      <c r="B116" s="43">
        <v>2292</v>
      </c>
      <c r="C116" s="47">
        <v>29</v>
      </c>
      <c r="D116" s="51"/>
      <c r="E116" s="47">
        <v>29</v>
      </c>
      <c r="F116" s="51">
        <f t="shared" si="9"/>
        <v>2175</v>
      </c>
      <c r="G116" s="51"/>
      <c r="H116" s="51">
        <f>H115</f>
        <v>254.5</v>
      </c>
      <c r="I116" s="45">
        <f t="shared" si="8"/>
        <v>-2562.9201680672268</v>
      </c>
      <c r="J116" s="44"/>
    </row>
    <row r="117" spans="1:10">
      <c r="A117" s="47" t="s">
        <v>233</v>
      </c>
      <c r="B117" s="43">
        <v>41467</v>
      </c>
      <c r="C117" s="47">
        <v>29</v>
      </c>
      <c r="D117" s="51"/>
      <c r="E117" s="47">
        <v>35</v>
      </c>
      <c r="F117" s="51">
        <f t="shared" si="9"/>
        <v>2625</v>
      </c>
      <c r="G117" s="51"/>
      <c r="H117" s="51">
        <f>H116</f>
        <v>254.5</v>
      </c>
      <c r="I117" s="45">
        <f t="shared" si="8"/>
        <v>-2112.9201680672268</v>
      </c>
      <c r="J117" s="44"/>
    </row>
    <row r="118" spans="1:10">
      <c r="A118" s="44" t="s">
        <v>216</v>
      </c>
      <c r="B118" s="43">
        <v>11456</v>
      </c>
      <c r="C118" s="47">
        <v>29</v>
      </c>
      <c r="D118" s="51"/>
      <c r="E118" s="47">
        <v>9</v>
      </c>
      <c r="F118" s="51">
        <f t="shared" si="9"/>
        <v>675</v>
      </c>
      <c r="G118" s="51"/>
      <c r="H118" s="51">
        <f>H117</f>
        <v>254.5</v>
      </c>
      <c r="I118" s="45">
        <f t="shared" si="8"/>
        <v>-4062.9201680672268</v>
      </c>
      <c r="J118" s="44"/>
    </row>
    <row r="119" spans="1:10">
      <c r="A119" s="35" t="s">
        <v>27</v>
      </c>
      <c r="B119" s="34">
        <v>11482</v>
      </c>
      <c r="C119" s="53">
        <v>30</v>
      </c>
      <c r="D119" s="55">
        <v>6000</v>
      </c>
      <c r="E119" s="53"/>
      <c r="F119" s="55">
        <f t="shared" si="9"/>
        <v>6000</v>
      </c>
      <c r="G119" s="55">
        <v>1273</v>
      </c>
      <c r="H119" s="55">
        <f>G119/4</f>
        <v>318.25</v>
      </c>
      <c r="I119" s="36">
        <f t="shared" si="8"/>
        <v>1325.8298319327732</v>
      </c>
      <c r="J119" s="35"/>
    </row>
    <row r="120" spans="1:10">
      <c r="A120" s="44" t="s">
        <v>236</v>
      </c>
      <c r="B120" s="43">
        <v>25645</v>
      </c>
      <c r="C120" s="47">
        <v>30</v>
      </c>
      <c r="D120" s="51"/>
      <c r="E120" s="47">
        <v>34</v>
      </c>
      <c r="F120" s="51">
        <f t="shared" si="9"/>
        <v>2550</v>
      </c>
      <c r="G120" s="51"/>
      <c r="H120" s="51">
        <f>H119</f>
        <v>318.25</v>
      </c>
      <c r="I120" s="45">
        <f t="shared" si="8"/>
        <v>-2124.1701680672268</v>
      </c>
      <c r="J120" s="44"/>
    </row>
    <row r="121" spans="1:10">
      <c r="A121" s="44" t="s">
        <v>218</v>
      </c>
      <c r="B121" s="43">
        <v>19893</v>
      </c>
      <c r="C121" s="47">
        <v>30</v>
      </c>
      <c r="D121" s="51"/>
      <c r="E121" s="47">
        <v>234</v>
      </c>
      <c r="F121" s="51">
        <f>(E121*150)+D121</f>
        <v>35100</v>
      </c>
      <c r="G121" s="51"/>
      <c r="H121" s="51">
        <f>H120</f>
        <v>318.25</v>
      </c>
      <c r="I121" s="45">
        <f t="shared" si="8"/>
        <v>30425.829831932773</v>
      </c>
      <c r="J121" s="44"/>
    </row>
    <row r="122" spans="1:10">
      <c r="A122" s="47" t="s">
        <v>219</v>
      </c>
      <c r="B122" s="43">
        <v>11479</v>
      </c>
      <c r="C122" s="47">
        <v>30</v>
      </c>
      <c r="D122" s="51"/>
      <c r="E122" s="47">
        <v>10</v>
      </c>
      <c r="F122" s="51">
        <f>(E122*75)+D122</f>
        <v>750</v>
      </c>
      <c r="G122" s="51"/>
      <c r="H122" s="51">
        <f>H121</f>
        <v>318.25</v>
      </c>
      <c r="I122" s="45">
        <f t="shared" si="8"/>
        <v>-3924.1701680672268</v>
      </c>
      <c r="J122" s="44"/>
    </row>
    <row r="123" spans="1:10">
      <c r="A123" s="38"/>
      <c r="B123" s="62"/>
      <c r="C123" s="38"/>
      <c r="D123" s="39"/>
      <c r="E123" s="38"/>
      <c r="F123" s="39">
        <f>SUM(F4:F122)</f>
        <v>555825</v>
      </c>
      <c r="G123" s="39"/>
      <c r="H123" s="39">
        <f>SUM(H4:H122)</f>
        <v>38273</v>
      </c>
      <c r="I123" s="39">
        <f>F123+H123</f>
        <v>594098</v>
      </c>
      <c r="J123" s="39"/>
    </row>
    <row r="124" spans="1:10">
      <c r="A124" s="38"/>
      <c r="B124" s="62"/>
      <c r="C124" s="38"/>
      <c r="D124" s="39"/>
      <c r="E124" s="38"/>
      <c r="F124" s="39"/>
      <c r="G124" s="39"/>
      <c r="H124" s="40" t="s">
        <v>78</v>
      </c>
      <c r="I124" s="39">
        <f>I123/(COUNTIF(A4:A122,"*"))</f>
        <v>4992.4201680672268</v>
      </c>
      <c r="J124" s="38"/>
    </row>
  </sheetData>
  <autoFilter ref="A3:J3" xr:uid="{800BB7D5-5D37-4A1B-A791-A1EF89CD4313}">
    <sortState xmlns:xlrd2="http://schemas.microsoft.com/office/spreadsheetml/2017/richdata2" ref="A4:J129">
      <sortCondition ref="A3"/>
    </sortState>
  </autoFilter>
  <conditionalFormatting sqref="I4:I122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A4C27-6084-4A7B-AA34-BE0038B17618}">
  <sheetPr>
    <tabColor theme="0"/>
  </sheetPr>
  <dimension ref="A1:J104"/>
  <sheetViews>
    <sheetView topLeftCell="A72" zoomScale="90" zoomScaleNormal="90" workbookViewId="0">
      <selection activeCell="F101" sqref="F101"/>
    </sheetView>
  </sheetViews>
  <sheetFormatPr defaultRowHeight="15"/>
  <cols>
    <col min="1" max="1" width="26" customWidth="1"/>
    <col min="2" max="2" width="18.28515625" bestFit="1" customWidth="1"/>
    <col min="3" max="3" width="8.42578125" bestFit="1" customWidth="1"/>
    <col min="4" max="4" width="10.28515625" bestFit="1" customWidth="1"/>
    <col min="5" max="5" width="16.85546875" bestFit="1" customWidth="1"/>
    <col min="6" max="6" width="10.42578125" bestFit="1" customWidth="1"/>
    <col min="7" max="7" width="20.28515625" bestFit="1" customWidth="1"/>
    <col min="8" max="8" width="20.140625" bestFit="1" customWidth="1"/>
    <col min="9" max="9" width="10.42578125" bestFit="1" customWidth="1"/>
    <col min="10" max="10" width="15.7109375" bestFit="1" customWidth="1"/>
  </cols>
  <sheetData>
    <row r="1" spans="1:10" ht="31.5">
      <c r="A1" s="27" t="s">
        <v>294</v>
      </c>
      <c r="B1" s="28"/>
      <c r="C1" s="28"/>
      <c r="D1" s="29"/>
      <c r="E1" s="28"/>
      <c r="F1" s="29"/>
      <c r="G1" s="29"/>
      <c r="H1" s="29"/>
      <c r="I1" s="29"/>
      <c r="J1" s="30"/>
    </row>
    <row r="2" spans="1:10">
      <c r="A2" s="31"/>
      <c r="B2" s="31"/>
      <c r="C2" s="31" t="s">
        <v>1</v>
      </c>
      <c r="D2" s="32" t="s">
        <v>2</v>
      </c>
      <c r="E2" s="31" t="s">
        <v>3</v>
      </c>
      <c r="F2" s="32"/>
      <c r="G2" s="32" t="s">
        <v>4</v>
      </c>
      <c r="H2" s="32"/>
      <c r="I2" s="32" t="s">
        <v>5</v>
      </c>
      <c r="J2" s="31"/>
    </row>
    <row r="3" spans="1:10">
      <c r="A3" s="31" t="s">
        <v>6</v>
      </c>
      <c r="B3" s="31" t="s">
        <v>7</v>
      </c>
      <c r="C3" s="31" t="s">
        <v>183</v>
      </c>
      <c r="D3" s="32" t="s">
        <v>9</v>
      </c>
      <c r="E3" s="31" t="s">
        <v>10</v>
      </c>
      <c r="F3" s="32" t="s">
        <v>11</v>
      </c>
      <c r="G3" s="32" t="s">
        <v>12</v>
      </c>
      <c r="H3" s="32" t="s">
        <v>13</v>
      </c>
      <c r="I3" s="32" t="s">
        <v>14</v>
      </c>
      <c r="J3" s="31" t="s">
        <v>15</v>
      </c>
    </row>
    <row r="4" spans="1:10">
      <c r="A4" s="35" t="s">
        <v>30</v>
      </c>
      <c r="B4" s="68" t="s">
        <v>31</v>
      </c>
      <c r="C4" s="53">
        <v>1</v>
      </c>
      <c r="D4" s="55">
        <v>6000</v>
      </c>
      <c r="E4" s="53"/>
      <c r="F4" s="55">
        <f t="shared" ref="F4:F35" si="0">(E4*75)+D4</f>
        <v>6000</v>
      </c>
      <c r="G4" s="55">
        <v>952</v>
      </c>
      <c r="H4" s="55">
        <f>G4/4</f>
        <v>238</v>
      </c>
      <c r="I4" s="36">
        <f t="shared" ref="I4:I35" si="1">F4+H4-$I$104</f>
        <v>516.44897959183709</v>
      </c>
      <c r="J4" s="35"/>
    </row>
    <row r="5" spans="1:10">
      <c r="A5" s="44" t="s">
        <v>298</v>
      </c>
      <c r="B5" s="43">
        <v>11477</v>
      </c>
      <c r="C5" s="47">
        <v>1</v>
      </c>
      <c r="D5" s="51"/>
      <c r="E5" s="47">
        <v>33</v>
      </c>
      <c r="F5" s="51">
        <f t="shared" si="0"/>
        <v>2475</v>
      </c>
      <c r="G5" s="51"/>
      <c r="H5" s="51">
        <f>H4</f>
        <v>238</v>
      </c>
      <c r="I5" s="45">
        <f t="shared" si="1"/>
        <v>-3008.5510204081629</v>
      </c>
      <c r="J5" s="44"/>
    </row>
    <row r="6" spans="1:10">
      <c r="A6" s="47" t="s">
        <v>284</v>
      </c>
      <c r="B6" s="43">
        <v>23792</v>
      </c>
      <c r="C6" s="47">
        <v>1</v>
      </c>
      <c r="D6" s="51"/>
      <c r="E6" s="47">
        <v>91</v>
      </c>
      <c r="F6" s="51">
        <f t="shared" si="0"/>
        <v>6825</v>
      </c>
      <c r="G6" s="51"/>
      <c r="H6" s="51">
        <f>H5</f>
        <v>238</v>
      </c>
      <c r="I6" s="45">
        <f t="shared" si="1"/>
        <v>1341.4489795918371</v>
      </c>
      <c r="J6" s="44"/>
    </row>
    <row r="7" spans="1:10">
      <c r="A7" s="44" t="s">
        <v>21</v>
      </c>
      <c r="B7" s="69" t="s">
        <v>234</v>
      </c>
      <c r="C7" s="47">
        <v>1</v>
      </c>
      <c r="D7" s="51"/>
      <c r="E7" s="47">
        <v>42</v>
      </c>
      <c r="F7" s="51">
        <f t="shared" si="0"/>
        <v>3150</v>
      </c>
      <c r="G7" s="51"/>
      <c r="H7" s="51">
        <f>H6</f>
        <v>238</v>
      </c>
      <c r="I7" s="45">
        <f t="shared" si="1"/>
        <v>-2333.5510204081629</v>
      </c>
      <c r="J7" s="44"/>
    </row>
    <row r="8" spans="1:10">
      <c r="A8" s="60" t="s">
        <v>22</v>
      </c>
      <c r="B8" s="68" t="s">
        <v>107</v>
      </c>
      <c r="C8" s="53">
        <v>2</v>
      </c>
      <c r="D8" s="55">
        <v>6000</v>
      </c>
      <c r="E8" s="53"/>
      <c r="F8" s="55">
        <f t="shared" si="0"/>
        <v>6000</v>
      </c>
      <c r="G8" s="55">
        <v>1321</v>
      </c>
      <c r="H8" s="55">
        <f>G8/4</f>
        <v>330.25</v>
      </c>
      <c r="I8" s="36">
        <f t="shared" si="1"/>
        <v>608.69897959183709</v>
      </c>
      <c r="J8" s="35"/>
    </row>
    <row r="9" spans="1:10">
      <c r="A9" s="63" t="s">
        <v>154</v>
      </c>
      <c r="B9" s="43">
        <v>20822</v>
      </c>
      <c r="C9" s="47">
        <v>2</v>
      </c>
      <c r="D9" s="51"/>
      <c r="E9" s="47">
        <v>34</v>
      </c>
      <c r="F9" s="51">
        <f t="shared" si="0"/>
        <v>2550</v>
      </c>
      <c r="G9" s="51"/>
      <c r="H9" s="51">
        <f>H8</f>
        <v>330.25</v>
      </c>
      <c r="I9" s="45">
        <f t="shared" si="1"/>
        <v>-2841.3010204081629</v>
      </c>
      <c r="J9" s="44"/>
    </row>
    <row r="10" spans="1:10">
      <c r="A10" s="44" t="s">
        <v>306</v>
      </c>
      <c r="B10" s="69" t="s">
        <v>256</v>
      </c>
      <c r="C10" s="47">
        <v>2</v>
      </c>
      <c r="D10" s="51"/>
      <c r="E10" s="47">
        <v>71</v>
      </c>
      <c r="F10" s="51">
        <f t="shared" si="0"/>
        <v>5325</v>
      </c>
      <c r="G10" s="51"/>
      <c r="H10" s="51">
        <f>H9</f>
        <v>330.25</v>
      </c>
      <c r="I10" s="45">
        <f t="shared" si="1"/>
        <v>-66.301020408162913</v>
      </c>
      <c r="J10" s="44"/>
    </row>
    <row r="11" spans="1:10">
      <c r="A11" s="44" t="s">
        <v>41</v>
      </c>
      <c r="B11" s="69" t="s">
        <v>42</v>
      </c>
      <c r="C11" s="47">
        <v>2</v>
      </c>
      <c r="D11" s="51"/>
      <c r="E11" s="47">
        <v>119</v>
      </c>
      <c r="F11" s="51">
        <f t="shared" si="0"/>
        <v>8925</v>
      </c>
      <c r="G11" s="51"/>
      <c r="H11" s="51">
        <f>H10</f>
        <v>330.25</v>
      </c>
      <c r="I11" s="45">
        <f t="shared" si="1"/>
        <v>3533.6989795918371</v>
      </c>
      <c r="J11" s="44"/>
    </row>
    <row r="12" spans="1:10">
      <c r="A12" s="35" t="s">
        <v>309</v>
      </c>
      <c r="B12" s="68"/>
      <c r="C12" s="53">
        <v>3</v>
      </c>
      <c r="D12" s="55">
        <v>6000</v>
      </c>
      <c r="E12" s="53"/>
      <c r="F12" s="55">
        <f t="shared" si="0"/>
        <v>6000</v>
      </c>
      <c r="G12" s="55">
        <v>996</v>
      </c>
      <c r="H12" s="55">
        <f>G12/4</f>
        <v>249</v>
      </c>
      <c r="I12" s="36">
        <f t="shared" si="1"/>
        <v>527.44897959183709</v>
      </c>
      <c r="J12" s="35"/>
    </row>
    <row r="13" spans="1:10">
      <c r="A13" s="44" t="s">
        <v>300</v>
      </c>
      <c r="B13" s="69"/>
      <c r="C13" s="47">
        <v>3</v>
      </c>
      <c r="D13" s="51"/>
      <c r="E13" s="47">
        <v>77</v>
      </c>
      <c r="F13" s="51">
        <f t="shared" si="0"/>
        <v>5775</v>
      </c>
      <c r="G13" s="51"/>
      <c r="H13" s="51">
        <f>H12</f>
        <v>249</v>
      </c>
      <c r="I13" s="45">
        <f t="shared" si="1"/>
        <v>302.44897959183709</v>
      </c>
      <c r="J13" s="44"/>
    </row>
    <row r="14" spans="1:10">
      <c r="A14" s="44" t="s">
        <v>321</v>
      </c>
      <c r="B14" s="69"/>
      <c r="C14" s="47">
        <v>3</v>
      </c>
      <c r="D14" s="51"/>
      <c r="E14" s="47">
        <v>77</v>
      </c>
      <c r="F14" s="51">
        <f t="shared" si="0"/>
        <v>5775</v>
      </c>
      <c r="G14" s="51"/>
      <c r="H14" s="51">
        <f>H13</f>
        <v>249</v>
      </c>
      <c r="I14" s="45">
        <f t="shared" si="1"/>
        <v>302.44897959183709</v>
      </c>
      <c r="J14" s="44"/>
    </row>
    <row r="15" spans="1:10">
      <c r="A15" s="63" t="s">
        <v>60</v>
      </c>
      <c r="B15" s="69" t="s">
        <v>61</v>
      </c>
      <c r="C15" s="47">
        <v>3</v>
      </c>
      <c r="D15" s="51"/>
      <c r="E15" s="47">
        <v>15</v>
      </c>
      <c r="F15" s="51">
        <f t="shared" si="0"/>
        <v>1125</v>
      </c>
      <c r="G15" s="51"/>
      <c r="H15" s="51">
        <f>H14</f>
        <v>249</v>
      </c>
      <c r="I15" s="45">
        <f t="shared" si="1"/>
        <v>-4347.5510204081629</v>
      </c>
      <c r="J15" s="44"/>
    </row>
    <row r="16" spans="1:10">
      <c r="A16" s="35" t="s">
        <v>318</v>
      </c>
      <c r="B16" s="68" t="s">
        <v>319</v>
      </c>
      <c r="C16" s="53">
        <v>4</v>
      </c>
      <c r="D16" s="55">
        <v>6000</v>
      </c>
      <c r="E16" s="53"/>
      <c r="F16" s="55">
        <f t="shared" si="0"/>
        <v>6000</v>
      </c>
      <c r="G16" s="55">
        <v>650</v>
      </c>
      <c r="H16" s="55">
        <f>G16/4</f>
        <v>162.5</v>
      </c>
      <c r="I16" s="36">
        <f t="shared" si="1"/>
        <v>440.94897959183709</v>
      </c>
      <c r="J16" s="35"/>
    </row>
    <row r="17" spans="1:10">
      <c r="A17" s="44" t="s">
        <v>59</v>
      </c>
      <c r="B17" s="69" t="s">
        <v>101</v>
      </c>
      <c r="C17" s="47">
        <v>4</v>
      </c>
      <c r="D17" s="51"/>
      <c r="E17" s="47">
        <v>55</v>
      </c>
      <c r="F17" s="51">
        <f t="shared" si="0"/>
        <v>4125</v>
      </c>
      <c r="G17" s="51"/>
      <c r="H17" s="51">
        <f>H16</f>
        <v>162.5</v>
      </c>
      <c r="I17" s="45">
        <f t="shared" si="1"/>
        <v>-1434.0510204081629</v>
      </c>
      <c r="J17" s="44"/>
    </row>
    <row r="18" spans="1:10">
      <c r="A18" s="44" t="s">
        <v>36</v>
      </c>
      <c r="B18" s="69" t="s">
        <v>100</v>
      </c>
      <c r="C18" s="47">
        <v>4</v>
      </c>
      <c r="D18" s="51"/>
      <c r="E18" s="47">
        <v>2</v>
      </c>
      <c r="F18" s="51">
        <f t="shared" si="0"/>
        <v>150</v>
      </c>
      <c r="G18" s="51"/>
      <c r="H18" s="51">
        <f>H17</f>
        <v>162.5</v>
      </c>
      <c r="I18" s="45">
        <f t="shared" si="1"/>
        <v>-5409.0510204081629</v>
      </c>
      <c r="J18" s="44"/>
    </row>
    <row r="19" spans="1:10">
      <c r="A19" s="44" t="s">
        <v>58</v>
      </c>
      <c r="B19" s="69" t="s">
        <v>113</v>
      </c>
      <c r="C19" s="47">
        <v>4</v>
      </c>
      <c r="D19" s="51"/>
      <c r="E19" s="47">
        <v>54</v>
      </c>
      <c r="F19" s="51">
        <f t="shared" si="0"/>
        <v>4050</v>
      </c>
      <c r="G19" s="51"/>
      <c r="H19" s="51">
        <f>H18</f>
        <v>162.5</v>
      </c>
      <c r="I19" s="45">
        <f t="shared" si="1"/>
        <v>-1509.0510204081629</v>
      </c>
      <c r="J19" s="44"/>
    </row>
    <row r="20" spans="1:10">
      <c r="A20" s="35" t="s">
        <v>65</v>
      </c>
      <c r="B20" s="68" t="s">
        <v>66</v>
      </c>
      <c r="C20" s="53">
        <v>5</v>
      </c>
      <c r="D20" s="55">
        <v>6000</v>
      </c>
      <c r="E20" s="53"/>
      <c r="F20" s="55">
        <f t="shared" si="0"/>
        <v>6000</v>
      </c>
      <c r="G20" s="55">
        <v>3172</v>
      </c>
      <c r="H20" s="55">
        <f>G20/4</f>
        <v>793</v>
      </c>
      <c r="I20" s="36">
        <f t="shared" si="1"/>
        <v>1071.4489795918371</v>
      </c>
      <c r="J20" s="35"/>
    </row>
    <row r="21" spans="1:10">
      <c r="A21" s="44" t="s">
        <v>305</v>
      </c>
      <c r="B21" s="69" t="s">
        <v>161</v>
      </c>
      <c r="C21" s="47">
        <v>5</v>
      </c>
      <c r="D21" s="51"/>
      <c r="E21" s="47">
        <v>60</v>
      </c>
      <c r="F21" s="51">
        <f t="shared" si="0"/>
        <v>4500</v>
      </c>
      <c r="G21" s="51"/>
      <c r="H21" s="51">
        <f>H20</f>
        <v>793</v>
      </c>
      <c r="I21" s="45">
        <f t="shared" si="1"/>
        <v>-428.55102040816291</v>
      </c>
      <c r="J21" s="44"/>
    </row>
    <row r="22" spans="1:10">
      <c r="A22" s="44" t="s">
        <v>192</v>
      </c>
      <c r="B22" s="69" t="s">
        <v>193</v>
      </c>
      <c r="C22" s="47">
        <v>5</v>
      </c>
      <c r="D22" s="51"/>
      <c r="E22" s="47">
        <v>70</v>
      </c>
      <c r="F22" s="51">
        <f t="shared" si="0"/>
        <v>5250</v>
      </c>
      <c r="G22" s="51"/>
      <c r="H22" s="51">
        <f>H21</f>
        <v>793</v>
      </c>
      <c r="I22" s="45">
        <f t="shared" si="1"/>
        <v>321.44897959183709</v>
      </c>
      <c r="J22" s="44"/>
    </row>
    <row r="23" spans="1:10">
      <c r="A23" s="44" t="s">
        <v>150</v>
      </c>
      <c r="B23" s="69" t="s">
        <v>26</v>
      </c>
      <c r="C23" s="47">
        <v>5</v>
      </c>
      <c r="D23" s="51"/>
      <c r="E23" s="47">
        <v>8</v>
      </c>
      <c r="F23" s="51">
        <f t="shared" si="0"/>
        <v>600</v>
      </c>
      <c r="G23" s="51"/>
      <c r="H23" s="51">
        <f>H22</f>
        <v>793</v>
      </c>
      <c r="I23" s="45">
        <f t="shared" si="1"/>
        <v>-4328.5510204081629</v>
      </c>
      <c r="J23" s="44"/>
    </row>
    <row r="24" spans="1:10">
      <c r="A24" s="60" t="s">
        <v>76</v>
      </c>
      <c r="B24" s="68" t="s">
        <v>77</v>
      </c>
      <c r="C24" s="53">
        <v>6</v>
      </c>
      <c r="D24" s="55">
        <v>6000</v>
      </c>
      <c r="E24" s="53"/>
      <c r="F24" s="55">
        <f t="shared" si="0"/>
        <v>6000</v>
      </c>
      <c r="G24" s="55">
        <v>866</v>
      </c>
      <c r="H24" s="55">
        <f>G24/4</f>
        <v>216.5</v>
      </c>
      <c r="I24" s="36">
        <f t="shared" si="1"/>
        <v>494.94897959183709</v>
      </c>
      <c r="J24" s="35"/>
    </row>
    <row r="25" spans="1:10">
      <c r="A25" s="63" t="s">
        <v>194</v>
      </c>
      <c r="B25" s="69" t="s">
        <v>311</v>
      </c>
      <c r="C25" s="47">
        <v>6</v>
      </c>
      <c r="D25" s="51"/>
      <c r="E25" s="47">
        <v>52</v>
      </c>
      <c r="F25" s="51">
        <f t="shared" si="0"/>
        <v>3900</v>
      </c>
      <c r="G25" s="51"/>
      <c r="H25" s="51">
        <f>H24</f>
        <v>216.5</v>
      </c>
      <c r="I25" s="45">
        <f t="shared" si="1"/>
        <v>-1605.0510204081629</v>
      </c>
      <c r="J25" s="44"/>
    </row>
    <row r="26" spans="1:10">
      <c r="A26" s="44" t="s">
        <v>288</v>
      </c>
      <c r="B26" s="69" t="s">
        <v>97</v>
      </c>
      <c r="C26" s="47">
        <v>6</v>
      </c>
      <c r="D26" s="51"/>
      <c r="E26" s="47">
        <v>6</v>
      </c>
      <c r="F26" s="51">
        <f t="shared" si="0"/>
        <v>450</v>
      </c>
      <c r="G26" s="51"/>
      <c r="H26" s="51">
        <f>H25</f>
        <v>216.5</v>
      </c>
      <c r="I26" s="45">
        <f t="shared" si="1"/>
        <v>-5055.0510204081629</v>
      </c>
      <c r="J26" s="44"/>
    </row>
    <row r="27" spans="1:10">
      <c r="A27" s="44" t="s">
        <v>302</v>
      </c>
      <c r="B27" s="69" t="s">
        <v>186</v>
      </c>
      <c r="C27" s="47">
        <v>6</v>
      </c>
      <c r="D27" s="51"/>
      <c r="E27" s="47">
        <v>98</v>
      </c>
      <c r="F27" s="51">
        <f t="shared" si="0"/>
        <v>7350</v>
      </c>
      <c r="G27" s="51"/>
      <c r="H27" s="51">
        <f>H26</f>
        <v>216.5</v>
      </c>
      <c r="I27" s="45">
        <f t="shared" si="1"/>
        <v>1844.9489795918371</v>
      </c>
      <c r="J27" s="44"/>
    </row>
    <row r="28" spans="1:10">
      <c r="A28" s="35" t="s">
        <v>23</v>
      </c>
      <c r="B28" s="34">
        <v>28899</v>
      </c>
      <c r="C28" s="53">
        <v>7</v>
      </c>
      <c r="D28" s="55">
        <v>6000</v>
      </c>
      <c r="E28" s="53"/>
      <c r="F28" s="55">
        <f t="shared" si="0"/>
        <v>6000</v>
      </c>
      <c r="G28" s="55">
        <v>544</v>
      </c>
      <c r="H28" s="55">
        <f>G28/4</f>
        <v>136</v>
      </c>
      <c r="I28" s="36">
        <f t="shared" si="1"/>
        <v>414.44897959183709</v>
      </c>
      <c r="J28" s="35"/>
    </row>
    <row r="29" spans="1:10">
      <c r="A29" s="44" t="s">
        <v>254</v>
      </c>
      <c r="B29" s="69" t="s">
        <v>69</v>
      </c>
      <c r="C29" s="47">
        <v>7</v>
      </c>
      <c r="D29" s="51"/>
      <c r="E29" s="47">
        <v>4</v>
      </c>
      <c r="F29" s="51">
        <f t="shared" si="0"/>
        <v>300</v>
      </c>
      <c r="G29" s="51"/>
      <c r="H29" s="51">
        <f>H28</f>
        <v>136</v>
      </c>
      <c r="I29" s="45">
        <f t="shared" si="1"/>
        <v>-5285.5510204081629</v>
      </c>
      <c r="J29" s="44"/>
    </row>
    <row r="30" spans="1:10">
      <c r="A30" s="44" t="s">
        <v>211</v>
      </c>
      <c r="B30" s="69" t="s">
        <v>212</v>
      </c>
      <c r="C30" s="47">
        <v>7</v>
      </c>
      <c r="D30" s="51"/>
      <c r="E30" s="47">
        <v>107</v>
      </c>
      <c r="F30" s="51">
        <f t="shared" si="0"/>
        <v>8025</v>
      </c>
      <c r="G30" s="51"/>
      <c r="H30" s="51">
        <f>H29</f>
        <v>136</v>
      </c>
      <c r="I30" s="45">
        <f t="shared" si="1"/>
        <v>2439.4489795918371</v>
      </c>
      <c r="J30" s="44"/>
    </row>
    <row r="31" spans="1:10">
      <c r="A31" s="44" t="s">
        <v>270</v>
      </c>
      <c r="B31" s="43">
        <v>4420</v>
      </c>
      <c r="C31" s="47">
        <v>7</v>
      </c>
      <c r="D31" s="51"/>
      <c r="E31" s="47">
        <v>38</v>
      </c>
      <c r="F31" s="51">
        <f t="shared" si="0"/>
        <v>2850</v>
      </c>
      <c r="G31" s="51"/>
      <c r="H31" s="51">
        <f>H30</f>
        <v>136</v>
      </c>
      <c r="I31" s="45">
        <f t="shared" si="1"/>
        <v>-2735.5510204081629</v>
      </c>
      <c r="J31" s="44"/>
    </row>
    <row r="32" spans="1:10">
      <c r="A32" s="35" t="s">
        <v>215</v>
      </c>
      <c r="B32" s="68" t="s">
        <v>271</v>
      </c>
      <c r="C32" s="53">
        <v>8</v>
      </c>
      <c r="D32" s="55">
        <v>6000</v>
      </c>
      <c r="E32" s="53"/>
      <c r="F32" s="55">
        <f t="shared" si="0"/>
        <v>6000</v>
      </c>
      <c r="G32" s="55">
        <v>156</v>
      </c>
      <c r="H32" s="55">
        <f>G32/4</f>
        <v>39</v>
      </c>
      <c r="I32" s="36">
        <f t="shared" si="1"/>
        <v>317.44897959183709</v>
      </c>
      <c r="J32" s="35"/>
    </row>
    <row r="33" spans="1:10">
      <c r="A33" s="44" t="s">
        <v>308</v>
      </c>
      <c r="B33" s="43"/>
      <c r="C33" s="47">
        <v>8</v>
      </c>
      <c r="D33" s="51"/>
      <c r="E33" s="47">
        <v>95</v>
      </c>
      <c r="F33" s="51">
        <f t="shared" si="0"/>
        <v>7125</v>
      </c>
      <c r="G33" s="51"/>
      <c r="H33" s="51">
        <f>H32</f>
        <v>39</v>
      </c>
      <c r="I33" s="45">
        <f t="shared" si="1"/>
        <v>1442.4489795918371</v>
      </c>
      <c r="J33" s="44"/>
    </row>
    <row r="34" spans="1:10">
      <c r="A34" s="44" t="s">
        <v>295</v>
      </c>
      <c r="B34" s="69" t="s">
        <v>296</v>
      </c>
      <c r="C34" s="47">
        <v>8</v>
      </c>
      <c r="D34" s="51"/>
      <c r="E34" s="47">
        <v>87</v>
      </c>
      <c r="F34" s="51">
        <f t="shared" si="0"/>
        <v>6525</v>
      </c>
      <c r="G34" s="51"/>
      <c r="H34" s="51">
        <f>H33</f>
        <v>39</v>
      </c>
      <c r="I34" s="45">
        <f t="shared" si="1"/>
        <v>842.44897959183709</v>
      </c>
      <c r="J34" s="44"/>
    </row>
    <row r="35" spans="1:10">
      <c r="A35" s="44" t="s">
        <v>153</v>
      </c>
      <c r="B35" s="69" t="s">
        <v>40</v>
      </c>
      <c r="C35" s="47">
        <v>8</v>
      </c>
      <c r="D35" s="51"/>
      <c r="E35" s="47">
        <v>120</v>
      </c>
      <c r="F35" s="51">
        <f t="shared" si="0"/>
        <v>9000</v>
      </c>
      <c r="G35" s="51"/>
      <c r="H35" s="51">
        <f>H34</f>
        <v>39</v>
      </c>
      <c r="I35" s="45">
        <f t="shared" si="1"/>
        <v>3317.4489795918371</v>
      </c>
      <c r="J35" s="44"/>
    </row>
    <row r="36" spans="1:10">
      <c r="A36" s="35" t="s">
        <v>282</v>
      </c>
      <c r="B36" s="34"/>
      <c r="C36" s="53">
        <v>9</v>
      </c>
      <c r="D36" s="55">
        <v>6000</v>
      </c>
      <c r="E36" s="53"/>
      <c r="F36" s="55">
        <f t="shared" ref="F36:F67" si="2">(E36*75)+D36</f>
        <v>6000</v>
      </c>
      <c r="G36" s="55">
        <v>260</v>
      </c>
      <c r="H36" s="55">
        <f>G36/4</f>
        <v>65</v>
      </c>
      <c r="I36" s="36">
        <f t="shared" ref="I36:I67" si="3">F36+H36-$I$104</f>
        <v>343.44897959183709</v>
      </c>
      <c r="J36" s="35"/>
    </row>
    <row r="37" spans="1:10">
      <c r="A37" s="44" t="s">
        <v>52</v>
      </c>
      <c r="B37" s="69" t="s">
        <v>53</v>
      </c>
      <c r="C37" s="47">
        <v>9</v>
      </c>
      <c r="D37" s="51"/>
      <c r="E37" s="47">
        <v>128</v>
      </c>
      <c r="F37" s="51">
        <f t="shared" si="2"/>
        <v>9600</v>
      </c>
      <c r="G37" s="51"/>
      <c r="H37" s="51">
        <f>H36</f>
        <v>65</v>
      </c>
      <c r="I37" s="45">
        <f t="shared" si="3"/>
        <v>3943.4489795918371</v>
      </c>
      <c r="J37" s="44"/>
    </row>
    <row r="38" spans="1:10">
      <c r="A38" s="44" t="s">
        <v>86</v>
      </c>
      <c r="B38" s="69" t="s">
        <v>132</v>
      </c>
      <c r="C38" s="47">
        <v>9</v>
      </c>
      <c r="D38" s="51"/>
      <c r="E38" s="47">
        <v>53</v>
      </c>
      <c r="F38" s="51">
        <f t="shared" si="2"/>
        <v>3975</v>
      </c>
      <c r="G38" s="51"/>
      <c r="H38" s="51">
        <f>H37</f>
        <v>65</v>
      </c>
      <c r="I38" s="45">
        <f t="shared" si="3"/>
        <v>-1681.5510204081629</v>
      </c>
      <c r="J38" s="44"/>
    </row>
    <row r="39" spans="1:10">
      <c r="A39" s="63" t="s">
        <v>20</v>
      </c>
      <c r="B39" s="43">
        <v>21402</v>
      </c>
      <c r="C39" s="47">
        <v>9</v>
      </c>
      <c r="D39" s="51"/>
      <c r="E39" s="47">
        <v>62</v>
      </c>
      <c r="F39" s="51">
        <f t="shared" si="2"/>
        <v>4650</v>
      </c>
      <c r="G39" s="51"/>
      <c r="H39" s="51">
        <f>H38</f>
        <v>65</v>
      </c>
      <c r="I39" s="45">
        <f t="shared" si="3"/>
        <v>-1006.5510204081629</v>
      </c>
      <c r="J39" s="44"/>
    </row>
    <row r="40" spans="1:10">
      <c r="A40" s="53" t="s">
        <v>250</v>
      </c>
      <c r="B40" s="54">
        <v>11557</v>
      </c>
      <c r="C40" s="53">
        <v>10</v>
      </c>
      <c r="D40" s="55">
        <v>6000</v>
      </c>
      <c r="E40" s="53"/>
      <c r="F40" s="55">
        <f t="shared" si="2"/>
        <v>6000</v>
      </c>
      <c r="G40" s="55">
        <v>0</v>
      </c>
      <c r="H40" s="55">
        <f>G40/4</f>
        <v>0</v>
      </c>
      <c r="I40" s="36">
        <f t="shared" si="3"/>
        <v>278.44897959183709</v>
      </c>
      <c r="J40" s="56"/>
    </row>
    <row r="41" spans="1:10">
      <c r="A41" s="44" t="s">
        <v>217</v>
      </c>
      <c r="B41" s="69" t="s">
        <v>315</v>
      </c>
      <c r="C41" s="47">
        <v>10</v>
      </c>
      <c r="D41" s="51"/>
      <c r="E41" s="47">
        <v>50</v>
      </c>
      <c r="F41" s="51">
        <f t="shared" si="2"/>
        <v>3750</v>
      </c>
      <c r="G41" s="51"/>
      <c r="H41" s="51">
        <f>H40</f>
        <v>0</v>
      </c>
      <c r="I41" s="45">
        <f t="shared" si="3"/>
        <v>-1971.5510204081629</v>
      </c>
      <c r="J41" s="44"/>
    </row>
    <row r="42" spans="1:10">
      <c r="A42" s="44" t="s">
        <v>307</v>
      </c>
      <c r="B42" s="43">
        <v>22306</v>
      </c>
      <c r="C42" s="47">
        <v>10</v>
      </c>
      <c r="D42" s="51"/>
      <c r="E42" s="47">
        <v>53</v>
      </c>
      <c r="F42" s="51">
        <f t="shared" si="2"/>
        <v>3975</v>
      </c>
      <c r="G42" s="51"/>
      <c r="H42" s="51">
        <f>H41</f>
        <v>0</v>
      </c>
      <c r="I42" s="45">
        <f t="shared" si="3"/>
        <v>-1746.5510204081629</v>
      </c>
      <c r="J42" s="44"/>
    </row>
    <row r="43" spans="1:10">
      <c r="A43" s="44" t="s">
        <v>34</v>
      </c>
      <c r="B43" s="69" t="s">
        <v>178</v>
      </c>
      <c r="C43" s="47">
        <v>10</v>
      </c>
      <c r="D43" s="51"/>
      <c r="E43" s="47">
        <v>52</v>
      </c>
      <c r="F43" s="51">
        <f t="shared" si="2"/>
        <v>3900</v>
      </c>
      <c r="G43" s="51"/>
      <c r="H43" s="51">
        <f>H42</f>
        <v>0</v>
      </c>
      <c r="I43" s="45">
        <f t="shared" si="3"/>
        <v>-1821.5510204081629</v>
      </c>
      <c r="J43" s="44"/>
    </row>
    <row r="44" spans="1:10">
      <c r="A44" s="35" t="s">
        <v>264</v>
      </c>
      <c r="B44" s="68"/>
      <c r="C44" s="53">
        <v>11</v>
      </c>
      <c r="D44" s="55">
        <v>6000</v>
      </c>
      <c r="E44" s="53"/>
      <c r="F44" s="55">
        <f t="shared" si="2"/>
        <v>6000</v>
      </c>
      <c r="G44" s="55">
        <v>720</v>
      </c>
      <c r="H44" s="55">
        <f>G44/4</f>
        <v>180</v>
      </c>
      <c r="I44" s="36">
        <f t="shared" si="3"/>
        <v>458.44897959183709</v>
      </c>
      <c r="J44" s="35"/>
    </row>
    <row r="45" spans="1:10">
      <c r="A45" s="44" t="s">
        <v>287</v>
      </c>
      <c r="B45" s="69"/>
      <c r="C45" s="47">
        <v>11</v>
      </c>
      <c r="D45" s="51"/>
      <c r="E45" s="47">
        <v>24</v>
      </c>
      <c r="F45" s="51">
        <f t="shared" si="2"/>
        <v>1800</v>
      </c>
      <c r="G45" s="51"/>
      <c r="H45" s="51">
        <f>H44</f>
        <v>180</v>
      </c>
      <c r="I45" s="45">
        <f t="shared" si="3"/>
        <v>-3741.5510204081629</v>
      </c>
      <c r="J45" s="44"/>
    </row>
    <row r="46" spans="1:10">
      <c r="A46" s="47" t="s">
        <v>313</v>
      </c>
      <c r="B46" s="43">
        <v>28415</v>
      </c>
      <c r="C46" s="47">
        <v>11</v>
      </c>
      <c r="D46" s="51"/>
      <c r="E46" s="47">
        <v>66</v>
      </c>
      <c r="F46" s="51">
        <f t="shared" si="2"/>
        <v>4950</v>
      </c>
      <c r="G46" s="51"/>
      <c r="H46" s="51">
        <f>H45</f>
        <v>180</v>
      </c>
      <c r="I46" s="45">
        <f t="shared" si="3"/>
        <v>-591.55102040816291</v>
      </c>
      <c r="J46" s="44"/>
    </row>
    <row r="47" spans="1:10">
      <c r="A47" s="44" t="s">
        <v>67</v>
      </c>
      <c r="B47" s="69" t="s">
        <v>209</v>
      </c>
      <c r="C47" s="47">
        <v>11</v>
      </c>
      <c r="D47" s="51"/>
      <c r="E47" s="47">
        <v>22</v>
      </c>
      <c r="F47" s="51">
        <f t="shared" si="2"/>
        <v>1650</v>
      </c>
      <c r="G47" s="51"/>
      <c r="H47" s="51">
        <f>H46</f>
        <v>180</v>
      </c>
      <c r="I47" s="45">
        <f t="shared" si="3"/>
        <v>-3891.5510204081629</v>
      </c>
      <c r="J47" s="44"/>
    </row>
    <row r="48" spans="1:10">
      <c r="A48" s="60" t="s">
        <v>62</v>
      </c>
      <c r="B48" s="34"/>
      <c r="C48" s="53">
        <v>12</v>
      </c>
      <c r="D48" s="55">
        <v>6000</v>
      </c>
      <c r="E48" s="53"/>
      <c r="F48" s="55">
        <f t="shared" si="2"/>
        <v>6000</v>
      </c>
      <c r="G48" s="55">
        <v>767</v>
      </c>
      <c r="H48" s="55">
        <f>G48/4</f>
        <v>191.75</v>
      </c>
      <c r="I48" s="36">
        <f t="shared" si="3"/>
        <v>470.19897959183709</v>
      </c>
      <c r="J48" s="35"/>
    </row>
    <row r="49" spans="1:10">
      <c r="A49" s="63" t="s">
        <v>159</v>
      </c>
      <c r="B49" s="43"/>
      <c r="C49" s="47">
        <v>12</v>
      </c>
      <c r="D49" s="51"/>
      <c r="E49" s="47">
        <v>64</v>
      </c>
      <c r="F49" s="51">
        <f t="shared" si="2"/>
        <v>4800</v>
      </c>
      <c r="G49" s="51"/>
      <c r="H49" s="51">
        <f>H48</f>
        <v>191.75</v>
      </c>
      <c r="I49" s="45">
        <f t="shared" si="3"/>
        <v>-729.80102040816291</v>
      </c>
      <c r="J49" s="44"/>
    </row>
    <row r="50" spans="1:10">
      <c r="A50" s="44" t="s">
        <v>174</v>
      </c>
      <c r="B50" s="69" t="s">
        <v>115</v>
      </c>
      <c r="C50" s="47">
        <v>12</v>
      </c>
      <c r="D50" s="51"/>
      <c r="E50" s="47">
        <v>104</v>
      </c>
      <c r="F50" s="51">
        <f t="shared" si="2"/>
        <v>7800</v>
      </c>
      <c r="G50" s="51"/>
      <c r="H50" s="51">
        <f>H49</f>
        <v>191.75</v>
      </c>
      <c r="I50" s="45">
        <f t="shared" si="3"/>
        <v>2270.1989795918371</v>
      </c>
      <c r="J50" s="44"/>
    </row>
    <row r="51" spans="1:10">
      <c r="A51" s="44" t="s">
        <v>208</v>
      </c>
      <c r="B51" s="69" t="s">
        <v>111</v>
      </c>
      <c r="C51" s="47">
        <v>12</v>
      </c>
      <c r="D51" s="51"/>
      <c r="E51" s="47">
        <v>7</v>
      </c>
      <c r="F51" s="51">
        <f t="shared" si="2"/>
        <v>525</v>
      </c>
      <c r="G51" s="51"/>
      <c r="H51" s="51">
        <f>H50</f>
        <v>191.75</v>
      </c>
      <c r="I51" s="45">
        <f t="shared" si="3"/>
        <v>-5004.8010204081629</v>
      </c>
      <c r="J51" s="44"/>
    </row>
    <row r="52" spans="1:10">
      <c r="A52" s="35" t="s">
        <v>251</v>
      </c>
      <c r="B52" s="68"/>
      <c r="C52" s="53">
        <v>13</v>
      </c>
      <c r="D52" s="55">
        <v>6000</v>
      </c>
      <c r="E52" s="53"/>
      <c r="F52" s="55">
        <f t="shared" si="2"/>
        <v>6000</v>
      </c>
      <c r="G52" s="55">
        <v>2054</v>
      </c>
      <c r="H52" s="55">
        <f>G52/4</f>
        <v>513.5</v>
      </c>
      <c r="I52" s="36">
        <f t="shared" si="3"/>
        <v>791.94897959183709</v>
      </c>
      <c r="J52" s="35"/>
    </row>
    <row r="53" spans="1:10">
      <c r="A53" s="44" t="s">
        <v>210</v>
      </c>
      <c r="B53" s="43"/>
      <c r="C53" s="47">
        <v>13</v>
      </c>
      <c r="D53" s="51"/>
      <c r="E53" s="47">
        <v>32</v>
      </c>
      <c r="F53" s="51">
        <f t="shared" si="2"/>
        <v>2400</v>
      </c>
      <c r="G53" s="51"/>
      <c r="H53" s="51">
        <f>H52</f>
        <v>513.5</v>
      </c>
      <c r="I53" s="45">
        <f t="shared" si="3"/>
        <v>-2808.0510204081629</v>
      </c>
      <c r="J53" s="44"/>
    </row>
    <row r="54" spans="1:10">
      <c r="A54" s="44" t="s">
        <v>242</v>
      </c>
      <c r="B54" s="69"/>
      <c r="C54" s="47">
        <v>13</v>
      </c>
      <c r="D54" s="51"/>
      <c r="E54" s="47">
        <v>93</v>
      </c>
      <c r="F54" s="51">
        <f t="shared" si="2"/>
        <v>6975</v>
      </c>
      <c r="G54" s="51"/>
      <c r="H54" s="51">
        <f>H53</f>
        <v>513.5</v>
      </c>
      <c r="I54" s="45">
        <f t="shared" si="3"/>
        <v>1766.9489795918371</v>
      </c>
      <c r="J54" s="44"/>
    </row>
    <row r="55" spans="1:10">
      <c r="A55" s="44" t="s">
        <v>70</v>
      </c>
      <c r="B55" s="69" t="s">
        <v>71</v>
      </c>
      <c r="C55" s="47">
        <v>13</v>
      </c>
      <c r="D55" s="51"/>
      <c r="E55" s="47">
        <v>68</v>
      </c>
      <c r="F55" s="51">
        <f t="shared" si="2"/>
        <v>5100</v>
      </c>
      <c r="G55" s="51"/>
      <c r="H55" s="51">
        <f>H54</f>
        <v>513.5</v>
      </c>
      <c r="I55" s="45">
        <f t="shared" si="3"/>
        <v>-108.05102040816291</v>
      </c>
      <c r="J55" s="44"/>
    </row>
    <row r="56" spans="1:10">
      <c r="A56" s="35" t="s">
        <v>90</v>
      </c>
      <c r="B56" s="68" t="s">
        <v>91</v>
      </c>
      <c r="C56" s="53">
        <v>14</v>
      </c>
      <c r="D56" s="55">
        <v>6000</v>
      </c>
      <c r="E56" s="53"/>
      <c r="F56" s="55">
        <f t="shared" si="2"/>
        <v>6000</v>
      </c>
      <c r="G56" s="55">
        <v>967</v>
      </c>
      <c r="H56" s="55">
        <f>G56/4</f>
        <v>241.75</v>
      </c>
      <c r="I56" s="36">
        <f t="shared" si="3"/>
        <v>520.19897959183709</v>
      </c>
      <c r="J56" s="35"/>
    </row>
    <row r="57" spans="1:10">
      <c r="A57" s="44" t="s">
        <v>260</v>
      </c>
      <c r="B57" s="43">
        <v>36046</v>
      </c>
      <c r="C57" s="47">
        <v>14</v>
      </c>
      <c r="D57" s="51"/>
      <c r="E57" s="47">
        <v>2</v>
      </c>
      <c r="F57" s="51">
        <f t="shared" si="2"/>
        <v>150</v>
      </c>
      <c r="G57" s="51"/>
      <c r="H57" s="51">
        <f>H56</f>
        <v>241.75</v>
      </c>
      <c r="I57" s="45">
        <f t="shared" si="3"/>
        <v>-5329.8010204081629</v>
      </c>
      <c r="J57" s="44"/>
    </row>
    <row r="58" spans="1:10">
      <c r="A58" s="44" t="s">
        <v>241</v>
      </c>
      <c r="B58" s="69"/>
      <c r="C58" s="47">
        <v>14</v>
      </c>
      <c r="D58" s="51"/>
      <c r="E58" s="47">
        <v>70</v>
      </c>
      <c r="F58" s="51">
        <f t="shared" si="2"/>
        <v>5250</v>
      </c>
      <c r="G58" s="51"/>
      <c r="H58" s="51">
        <f>H57</f>
        <v>241.75</v>
      </c>
      <c r="I58" s="45">
        <f t="shared" si="3"/>
        <v>-229.80102040816291</v>
      </c>
      <c r="J58" s="44"/>
    </row>
    <row r="59" spans="1:10">
      <c r="A59" s="47" t="s">
        <v>214</v>
      </c>
      <c r="B59" s="69" t="s">
        <v>320</v>
      </c>
      <c r="C59" s="47">
        <v>14</v>
      </c>
      <c r="D59" s="51"/>
      <c r="E59" s="47">
        <v>87</v>
      </c>
      <c r="F59" s="51">
        <f t="shared" si="2"/>
        <v>6525</v>
      </c>
      <c r="G59" s="51"/>
      <c r="H59" s="51">
        <f>H58</f>
        <v>241.75</v>
      </c>
      <c r="I59" s="45">
        <f t="shared" si="3"/>
        <v>1045.1989795918371</v>
      </c>
      <c r="J59" s="44"/>
    </row>
    <row r="60" spans="1:10">
      <c r="A60" s="35" t="s">
        <v>299</v>
      </c>
      <c r="B60" s="68"/>
      <c r="C60" s="53">
        <v>15</v>
      </c>
      <c r="D60" s="55">
        <v>6000</v>
      </c>
      <c r="E60" s="53"/>
      <c r="F60" s="55">
        <f t="shared" si="2"/>
        <v>6000</v>
      </c>
      <c r="G60" s="55">
        <v>748</v>
      </c>
      <c r="H60" s="55">
        <f>G60/4</f>
        <v>187</v>
      </c>
      <c r="I60" s="36">
        <f t="shared" si="3"/>
        <v>465.44897959183709</v>
      </c>
      <c r="J60" s="35"/>
    </row>
    <row r="61" spans="1:10">
      <c r="A61" s="44" t="s">
        <v>141</v>
      </c>
      <c r="B61" s="69" t="s">
        <v>40</v>
      </c>
      <c r="C61" s="47">
        <v>15</v>
      </c>
      <c r="D61" s="51"/>
      <c r="E61" s="47">
        <v>124</v>
      </c>
      <c r="F61" s="51">
        <f t="shared" si="2"/>
        <v>9300</v>
      </c>
      <c r="G61" s="51"/>
      <c r="H61" s="51">
        <f>H60</f>
        <v>187</v>
      </c>
      <c r="I61" s="45">
        <f t="shared" si="3"/>
        <v>3765.4489795918371</v>
      </c>
      <c r="J61" s="44"/>
    </row>
    <row r="62" spans="1:10">
      <c r="A62" s="47" t="s">
        <v>304</v>
      </c>
      <c r="B62" s="69"/>
      <c r="C62" s="47">
        <v>15</v>
      </c>
      <c r="D62" s="51"/>
      <c r="E62" s="47">
        <v>94</v>
      </c>
      <c r="F62" s="51">
        <f t="shared" si="2"/>
        <v>7050</v>
      </c>
      <c r="G62" s="51"/>
      <c r="H62" s="51">
        <f>H61</f>
        <v>187</v>
      </c>
      <c r="I62" s="45">
        <f t="shared" si="3"/>
        <v>1515.4489795918371</v>
      </c>
      <c r="J62" s="44"/>
    </row>
    <row r="63" spans="1:10">
      <c r="A63" s="47" t="s">
        <v>108</v>
      </c>
      <c r="B63" s="69" t="s">
        <v>109</v>
      </c>
      <c r="C63" s="47">
        <v>15</v>
      </c>
      <c r="D63" s="51"/>
      <c r="E63" s="47">
        <v>8</v>
      </c>
      <c r="F63" s="51">
        <f t="shared" si="2"/>
        <v>600</v>
      </c>
      <c r="G63" s="51"/>
      <c r="H63" s="51">
        <f>H62</f>
        <v>187</v>
      </c>
      <c r="I63" s="45">
        <f t="shared" si="3"/>
        <v>-4934.5510204081629</v>
      </c>
      <c r="J63" s="44"/>
    </row>
    <row r="64" spans="1:10">
      <c r="A64" s="60" t="s">
        <v>177</v>
      </c>
      <c r="B64" s="34"/>
      <c r="C64" s="53">
        <v>16</v>
      </c>
      <c r="D64" s="55">
        <v>6000</v>
      </c>
      <c r="E64" s="53"/>
      <c r="F64" s="55">
        <f t="shared" si="2"/>
        <v>6000</v>
      </c>
      <c r="G64" s="55">
        <v>308</v>
      </c>
      <c r="H64" s="55">
        <f>G64/4</f>
        <v>77</v>
      </c>
      <c r="I64" s="36">
        <f t="shared" si="3"/>
        <v>355.44897959183709</v>
      </c>
      <c r="J64" s="35"/>
    </row>
    <row r="65" spans="1:10">
      <c r="A65" s="44" t="s">
        <v>55</v>
      </c>
      <c r="B65" s="69" t="s">
        <v>56</v>
      </c>
      <c r="C65" s="47">
        <v>16</v>
      </c>
      <c r="D65" s="51"/>
      <c r="E65" s="47">
        <v>126</v>
      </c>
      <c r="F65" s="51">
        <f t="shared" si="2"/>
        <v>9450</v>
      </c>
      <c r="G65" s="51"/>
      <c r="H65" s="51">
        <f>H64</f>
        <v>77</v>
      </c>
      <c r="I65" s="45">
        <f t="shared" si="3"/>
        <v>3805.4489795918371</v>
      </c>
      <c r="J65" s="44"/>
    </row>
    <row r="66" spans="1:10">
      <c r="A66" s="44" t="s">
        <v>258</v>
      </c>
      <c r="B66" s="69"/>
      <c r="C66" s="47">
        <v>16</v>
      </c>
      <c r="D66" s="51"/>
      <c r="E66" s="47">
        <v>58</v>
      </c>
      <c r="F66" s="51">
        <f t="shared" si="2"/>
        <v>4350</v>
      </c>
      <c r="G66" s="51"/>
      <c r="H66" s="51">
        <f>H65</f>
        <v>77</v>
      </c>
      <c r="I66" s="45">
        <f t="shared" si="3"/>
        <v>-1294.5510204081629</v>
      </c>
      <c r="J66" s="44"/>
    </row>
    <row r="67" spans="1:10">
      <c r="A67" s="44" t="s">
        <v>316</v>
      </c>
      <c r="B67" s="69" t="s">
        <v>207</v>
      </c>
      <c r="C67" s="47">
        <v>16</v>
      </c>
      <c r="D67" s="51"/>
      <c r="E67" s="47">
        <v>64</v>
      </c>
      <c r="F67" s="51">
        <f t="shared" si="2"/>
        <v>4800</v>
      </c>
      <c r="G67" s="51"/>
      <c r="H67" s="51">
        <f>H66</f>
        <v>77</v>
      </c>
      <c r="I67" s="45">
        <f t="shared" si="3"/>
        <v>-844.55102040816291</v>
      </c>
      <c r="J67" s="44"/>
    </row>
    <row r="68" spans="1:10">
      <c r="A68" s="35" t="s">
        <v>50</v>
      </c>
      <c r="B68" s="68" t="s">
        <v>51</v>
      </c>
      <c r="C68" s="53">
        <v>17</v>
      </c>
      <c r="D68" s="55">
        <v>10000</v>
      </c>
      <c r="E68" s="53"/>
      <c r="F68" s="55">
        <f t="shared" ref="F68:F99" si="4">(E68*75)+D68</f>
        <v>10000</v>
      </c>
      <c r="G68" s="55">
        <v>3884</v>
      </c>
      <c r="H68" s="55">
        <f>G68/5</f>
        <v>776.8</v>
      </c>
      <c r="I68" s="36">
        <f t="shared" ref="I68:I99" si="5">F68+H68-$I$104</f>
        <v>5055.2489795918364</v>
      </c>
      <c r="J68" s="35"/>
    </row>
    <row r="69" spans="1:10">
      <c r="A69" s="73" t="s">
        <v>49</v>
      </c>
      <c r="B69" s="71" t="s">
        <v>80</v>
      </c>
      <c r="C69" s="47">
        <v>17</v>
      </c>
      <c r="D69" s="51"/>
      <c r="E69" s="70">
        <v>24</v>
      </c>
      <c r="F69" s="51">
        <f t="shared" si="4"/>
        <v>1800</v>
      </c>
      <c r="G69" s="72"/>
      <c r="H69" s="51">
        <f>H68</f>
        <v>776.8</v>
      </c>
      <c r="I69" s="45">
        <f t="shared" si="5"/>
        <v>-3144.7510204081627</v>
      </c>
      <c r="J69" s="70"/>
    </row>
    <row r="70" spans="1:10">
      <c r="A70" s="44" t="s">
        <v>219</v>
      </c>
      <c r="B70" s="69" t="s">
        <v>220</v>
      </c>
      <c r="C70" s="47">
        <v>17</v>
      </c>
      <c r="D70" s="51"/>
      <c r="E70" s="47">
        <v>42</v>
      </c>
      <c r="F70" s="51">
        <f t="shared" si="4"/>
        <v>3150</v>
      </c>
      <c r="G70" s="51"/>
      <c r="H70" s="51">
        <f>H69</f>
        <v>776.8</v>
      </c>
      <c r="I70" s="45">
        <f t="shared" si="5"/>
        <v>-1794.7510204081627</v>
      </c>
      <c r="J70" s="44"/>
    </row>
    <row r="71" spans="1:10">
      <c r="A71" s="70" t="s">
        <v>231</v>
      </c>
      <c r="B71" s="71" t="s">
        <v>297</v>
      </c>
      <c r="C71" s="47">
        <v>17</v>
      </c>
      <c r="D71" s="72"/>
      <c r="E71" s="70">
        <v>63</v>
      </c>
      <c r="F71" s="51">
        <f t="shared" si="4"/>
        <v>4725</v>
      </c>
      <c r="G71" s="72"/>
      <c r="H71" s="51">
        <f>H70</f>
        <v>776.8</v>
      </c>
      <c r="I71" s="45">
        <f t="shared" si="5"/>
        <v>-219.75102040816273</v>
      </c>
      <c r="J71" s="70"/>
    </row>
    <row r="72" spans="1:10">
      <c r="A72" s="44" t="s">
        <v>27</v>
      </c>
      <c r="B72" s="69" t="s">
        <v>259</v>
      </c>
      <c r="C72" s="47">
        <v>17</v>
      </c>
      <c r="D72" s="51"/>
      <c r="E72" s="47">
        <v>32</v>
      </c>
      <c r="F72" s="51">
        <f t="shared" si="4"/>
        <v>2400</v>
      </c>
      <c r="G72" s="51"/>
      <c r="H72" s="51">
        <f>H71</f>
        <v>776.8</v>
      </c>
      <c r="I72" s="45">
        <f t="shared" si="5"/>
        <v>-2544.7510204081627</v>
      </c>
      <c r="J72" s="44"/>
    </row>
    <row r="73" spans="1:10">
      <c r="A73" s="60" t="s">
        <v>312</v>
      </c>
      <c r="B73" s="68" t="s">
        <v>29</v>
      </c>
      <c r="C73" s="53">
        <v>18</v>
      </c>
      <c r="D73" s="55">
        <v>10000</v>
      </c>
      <c r="E73" s="53"/>
      <c r="F73" s="55">
        <f t="shared" si="4"/>
        <v>10000</v>
      </c>
      <c r="G73" s="55">
        <v>1640</v>
      </c>
      <c r="H73" s="55">
        <f>G73/5</f>
        <v>328</v>
      </c>
      <c r="I73" s="36">
        <f t="shared" si="5"/>
        <v>4606.4489795918371</v>
      </c>
      <c r="J73" s="35"/>
    </row>
    <row r="74" spans="1:10">
      <c r="A74" s="44" t="s">
        <v>224</v>
      </c>
      <c r="B74" s="69" t="s">
        <v>225</v>
      </c>
      <c r="C74" s="47">
        <v>18</v>
      </c>
      <c r="D74" s="51"/>
      <c r="E74" s="47">
        <v>47</v>
      </c>
      <c r="F74" s="51">
        <f t="shared" si="4"/>
        <v>3525</v>
      </c>
      <c r="G74" s="51"/>
      <c r="H74" s="51">
        <f>H73</f>
        <v>328</v>
      </c>
      <c r="I74" s="45">
        <f t="shared" si="5"/>
        <v>-1868.5510204081629</v>
      </c>
      <c r="J74" s="44"/>
    </row>
    <row r="75" spans="1:10">
      <c r="A75" s="44" t="s">
        <v>203</v>
      </c>
      <c r="B75" s="43"/>
      <c r="C75" s="47">
        <v>18</v>
      </c>
      <c r="D75" s="51"/>
      <c r="E75" s="47">
        <v>53</v>
      </c>
      <c r="F75" s="51">
        <f t="shared" si="4"/>
        <v>3975</v>
      </c>
      <c r="G75" s="51"/>
      <c r="H75" s="51">
        <f>H74</f>
        <v>328</v>
      </c>
      <c r="I75" s="45">
        <f t="shared" si="5"/>
        <v>-1418.5510204081629</v>
      </c>
      <c r="J75" s="44"/>
    </row>
    <row r="76" spans="1:10">
      <c r="A76" s="44" t="s">
        <v>54</v>
      </c>
      <c r="B76" s="69" t="s">
        <v>197</v>
      </c>
      <c r="C76" s="47">
        <v>18</v>
      </c>
      <c r="D76" s="51"/>
      <c r="E76" s="47">
        <v>26</v>
      </c>
      <c r="F76" s="51">
        <f t="shared" si="4"/>
        <v>1950</v>
      </c>
      <c r="G76" s="51"/>
      <c r="H76" s="51">
        <f>H75</f>
        <v>328</v>
      </c>
      <c r="I76" s="45">
        <f t="shared" si="5"/>
        <v>-3443.5510204081629</v>
      </c>
      <c r="J76" s="44"/>
    </row>
    <row r="77" spans="1:10">
      <c r="A77" s="44" t="s">
        <v>238</v>
      </c>
      <c r="B77" s="69"/>
      <c r="C77" s="47">
        <v>18</v>
      </c>
      <c r="D77" s="51"/>
      <c r="E77" s="47">
        <v>48</v>
      </c>
      <c r="F77" s="51">
        <f t="shared" si="4"/>
        <v>3600</v>
      </c>
      <c r="G77" s="51"/>
      <c r="H77" s="51">
        <f>H76</f>
        <v>328</v>
      </c>
      <c r="I77" s="45">
        <f t="shared" si="5"/>
        <v>-1793.5510204081629</v>
      </c>
      <c r="J77" s="44"/>
    </row>
    <row r="78" spans="1:10">
      <c r="A78" s="35" t="s">
        <v>301</v>
      </c>
      <c r="B78" s="34"/>
      <c r="C78" s="53">
        <v>19</v>
      </c>
      <c r="D78" s="55">
        <v>10000</v>
      </c>
      <c r="E78" s="53"/>
      <c r="F78" s="55">
        <f t="shared" si="4"/>
        <v>10000</v>
      </c>
      <c r="G78" s="55">
        <v>4207</v>
      </c>
      <c r="H78" s="55">
        <f>G78/5</f>
        <v>841.4</v>
      </c>
      <c r="I78" s="36">
        <f t="shared" si="5"/>
        <v>5119.8489795918367</v>
      </c>
      <c r="J78" s="35"/>
    </row>
    <row r="79" spans="1:10">
      <c r="A79" s="44" t="s">
        <v>274</v>
      </c>
      <c r="B79" s="43"/>
      <c r="C79" s="47">
        <v>19</v>
      </c>
      <c r="D79" s="51"/>
      <c r="E79" s="47">
        <v>67</v>
      </c>
      <c r="F79" s="51">
        <f t="shared" si="4"/>
        <v>5025</v>
      </c>
      <c r="G79" s="51"/>
      <c r="H79" s="51">
        <f>H78</f>
        <v>841.4</v>
      </c>
      <c r="I79" s="45">
        <f t="shared" si="5"/>
        <v>144.84897959183672</v>
      </c>
      <c r="J79" s="44"/>
    </row>
    <row r="80" spans="1:10">
      <c r="A80" s="44" t="s">
        <v>233</v>
      </c>
      <c r="B80" s="43">
        <v>41467</v>
      </c>
      <c r="C80" s="47">
        <v>19</v>
      </c>
      <c r="D80" s="51"/>
      <c r="E80" s="47">
        <v>54</v>
      </c>
      <c r="F80" s="51">
        <f t="shared" si="4"/>
        <v>4050</v>
      </c>
      <c r="G80" s="51"/>
      <c r="H80" s="51">
        <f>H79</f>
        <v>841.4</v>
      </c>
      <c r="I80" s="45">
        <f t="shared" si="5"/>
        <v>-830.15102040816328</v>
      </c>
      <c r="J80" s="44"/>
    </row>
    <row r="81" spans="1:10">
      <c r="A81" s="75" t="s">
        <v>285</v>
      </c>
      <c r="B81" s="71"/>
      <c r="C81" s="47">
        <v>19</v>
      </c>
      <c r="D81" s="72"/>
      <c r="E81" s="70">
        <v>56</v>
      </c>
      <c r="F81" s="51">
        <f t="shared" si="4"/>
        <v>4200</v>
      </c>
      <c r="G81" s="72"/>
      <c r="H81" s="51">
        <f>H80</f>
        <v>841.4</v>
      </c>
      <c r="I81" s="45">
        <f t="shared" si="5"/>
        <v>-680.15102040816328</v>
      </c>
      <c r="J81" s="70"/>
    </row>
    <row r="82" spans="1:10">
      <c r="A82" s="44" t="s">
        <v>74</v>
      </c>
      <c r="B82" s="69"/>
      <c r="C82" s="47">
        <v>19</v>
      </c>
      <c r="D82" s="51"/>
      <c r="E82" s="47">
        <v>74</v>
      </c>
      <c r="F82" s="51">
        <f t="shared" si="4"/>
        <v>5550</v>
      </c>
      <c r="G82" s="51"/>
      <c r="H82" s="51">
        <f>H81</f>
        <v>841.4</v>
      </c>
      <c r="I82" s="45">
        <f t="shared" si="5"/>
        <v>669.84897959183672</v>
      </c>
      <c r="J82" s="44"/>
    </row>
    <row r="83" spans="1:10">
      <c r="A83" s="76" t="s">
        <v>88</v>
      </c>
      <c r="B83" s="54">
        <v>39265</v>
      </c>
      <c r="C83" s="53">
        <v>20</v>
      </c>
      <c r="D83" s="55">
        <v>10000</v>
      </c>
      <c r="E83" s="53"/>
      <c r="F83" s="55">
        <f t="shared" si="4"/>
        <v>10000</v>
      </c>
      <c r="G83" s="55">
        <v>680</v>
      </c>
      <c r="H83" s="55">
        <f>G83/5</f>
        <v>136</v>
      </c>
      <c r="I83" s="36">
        <f t="shared" si="5"/>
        <v>4414.4489795918371</v>
      </c>
      <c r="J83" s="53"/>
    </row>
    <row r="84" spans="1:10">
      <c r="A84" s="63" t="s">
        <v>261</v>
      </c>
      <c r="B84" s="69"/>
      <c r="C84" s="47">
        <v>20</v>
      </c>
      <c r="D84" s="51"/>
      <c r="E84" s="47">
        <v>88</v>
      </c>
      <c r="F84" s="51">
        <f t="shared" si="4"/>
        <v>6600</v>
      </c>
      <c r="G84" s="51"/>
      <c r="H84" s="51">
        <f>H83</f>
        <v>136</v>
      </c>
      <c r="I84" s="45">
        <f t="shared" si="5"/>
        <v>1014.4489795918371</v>
      </c>
      <c r="J84" s="44"/>
    </row>
    <row r="85" spans="1:10">
      <c r="A85" s="44" t="s">
        <v>37</v>
      </c>
      <c r="B85" s="43">
        <v>2167</v>
      </c>
      <c r="C85" s="47">
        <v>20</v>
      </c>
      <c r="D85" s="51"/>
      <c r="E85" s="47">
        <v>81</v>
      </c>
      <c r="F85" s="51">
        <f t="shared" si="4"/>
        <v>6075</v>
      </c>
      <c r="G85" s="51"/>
      <c r="H85" s="51">
        <f>H84</f>
        <v>136</v>
      </c>
      <c r="I85" s="45">
        <f t="shared" si="5"/>
        <v>489.44897959183709</v>
      </c>
      <c r="J85" s="44"/>
    </row>
    <row r="86" spans="1:10">
      <c r="A86" s="44" t="s">
        <v>314</v>
      </c>
      <c r="B86" s="69"/>
      <c r="C86" s="47">
        <v>20</v>
      </c>
      <c r="D86" s="51"/>
      <c r="E86" s="47">
        <v>8</v>
      </c>
      <c r="F86" s="51">
        <f t="shared" si="4"/>
        <v>600</v>
      </c>
      <c r="G86" s="51"/>
      <c r="H86" s="51">
        <f>H85</f>
        <v>136</v>
      </c>
      <c r="I86" s="45">
        <f t="shared" si="5"/>
        <v>-4985.5510204081629</v>
      </c>
      <c r="J86" s="44"/>
    </row>
    <row r="87" spans="1:10">
      <c r="A87" s="70" t="s">
        <v>317</v>
      </c>
      <c r="B87" s="74">
        <v>25645</v>
      </c>
      <c r="C87" s="47">
        <v>20</v>
      </c>
      <c r="D87" s="72"/>
      <c r="E87" s="70">
        <v>49</v>
      </c>
      <c r="F87" s="51">
        <f t="shared" si="4"/>
        <v>3675</v>
      </c>
      <c r="G87" s="72"/>
      <c r="H87" s="51">
        <f>H86</f>
        <v>136</v>
      </c>
      <c r="I87" s="45">
        <f t="shared" si="5"/>
        <v>-1910.5510204081629</v>
      </c>
      <c r="J87" s="70"/>
    </row>
    <row r="88" spans="1:10">
      <c r="A88" s="35" t="s">
        <v>200</v>
      </c>
      <c r="B88" s="68" t="s">
        <v>201</v>
      </c>
      <c r="C88" s="53">
        <v>21</v>
      </c>
      <c r="D88" s="55">
        <v>10000</v>
      </c>
      <c r="E88" s="53"/>
      <c r="F88" s="55">
        <f t="shared" si="4"/>
        <v>10000</v>
      </c>
      <c r="G88" s="55">
        <v>5543</v>
      </c>
      <c r="H88" s="55">
        <f>G88/5</f>
        <v>1108.5999999999999</v>
      </c>
      <c r="I88" s="36">
        <f t="shared" si="5"/>
        <v>5387.0489795918375</v>
      </c>
      <c r="J88" s="35"/>
    </row>
    <row r="89" spans="1:10">
      <c r="A89" s="44" t="s">
        <v>167</v>
      </c>
      <c r="B89" s="69" t="s">
        <v>26</v>
      </c>
      <c r="C89" s="47">
        <v>21</v>
      </c>
      <c r="D89" s="51"/>
      <c r="E89" s="47">
        <v>28</v>
      </c>
      <c r="F89" s="51">
        <f t="shared" si="4"/>
        <v>2100</v>
      </c>
      <c r="G89" s="51"/>
      <c r="H89" s="51">
        <f>H88</f>
        <v>1108.5999999999999</v>
      </c>
      <c r="I89" s="45">
        <f t="shared" si="5"/>
        <v>-2512.951020408163</v>
      </c>
      <c r="J89" s="44"/>
    </row>
    <row r="90" spans="1:10">
      <c r="A90" s="63" t="s">
        <v>44</v>
      </c>
      <c r="B90" s="69" t="s">
        <v>45</v>
      </c>
      <c r="C90" s="47">
        <v>21</v>
      </c>
      <c r="D90" s="51"/>
      <c r="E90" s="47">
        <v>17</v>
      </c>
      <c r="F90" s="51">
        <f t="shared" si="4"/>
        <v>1275</v>
      </c>
      <c r="G90" s="51"/>
      <c r="H90" s="51">
        <f>H89</f>
        <v>1108.5999999999999</v>
      </c>
      <c r="I90" s="45">
        <f t="shared" si="5"/>
        <v>-3337.951020408163</v>
      </c>
      <c r="J90" s="44"/>
    </row>
    <row r="91" spans="1:10">
      <c r="A91" s="47" t="s">
        <v>117</v>
      </c>
      <c r="B91" s="69" t="s">
        <v>129</v>
      </c>
      <c r="C91" s="47">
        <v>21</v>
      </c>
      <c r="D91" s="51"/>
      <c r="E91" s="47">
        <v>100</v>
      </c>
      <c r="F91" s="51">
        <f t="shared" si="4"/>
        <v>7500</v>
      </c>
      <c r="G91" s="51"/>
      <c r="H91" s="51">
        <f>H90</f>
        <v>1108.5999999999999</v>
      </c>
      <c r="I91" s="45">
        <f t="shared" si="5"/>
        <v>2887.0489795918375</v>
      </c>
      <c r="J91" s="44"/>
    </row>
    <row r="92" spans="1:10">
      <c r="A92" s="44" t="s">
        <v>310</v>
      </c>
      <c r="B92" s="43">
        <v>25645</v>
      </c>
      <c r="C92" s="47">
        <v>21</v>
      </c>
      <c r="D92" s="51"/>
      <c r="E92" s="47">
        <v>61</v>
      </c>
      <c r="F92" s="51">
        <f t="shared" si="4"/>
        <v>4575</v>
      </c>
      <c r="G92" s="51"/>
      <c r="H92" s="51">
        <f>H91</f>
        <v>1108.5999999999999</v>
      </c>
      <c r="I92" s="45">
        <f t="shared" si="5"/>
        <v>-37.951020408162549</v>
      </c>
      <c r="J92" s="44"/>
    </row>
    <row r="93" spans="1:10">
      <c r="A93" s="35" t="s">
        <v>48</v>
      </c>
      <c r="B93" s="68" t="s">
        <v>213</v>
      </c>
      <c r="C93" s="53">
        <v>22</v>
      </c>
      <c r="D93" s="55">
        <v>10000</v>
      </c>
      <c r="E93" s="53"/>
      <c r="F93" s="55">
        <f t="shared" si="4"/>
        <v>10000</v>
      </c>
      <c r="G93" s="55">
        <v>200</v>
      </c>
      <c r="H93" s="55">
        <f>G93/5</f>
        <v>40</v>
      </c>
      <c r="I93" s="36">
        <f t="shared" si="5"/>
        <v>4318.4489795918371</v>
      </c>
      <c r="J93" s="35"/>
    </row>
    <row r="94" spans="1:10">
      <c r="A94" s="44" t="s">
        <v>303</v>
      </c>
      <c r="B94" s="69"/>
      <c r="C94" s="47">
        <v>22</v>
      </c>
      <c r="D94" s="51"/>
      <c r="E94" s="47">
        <v>64</v>
      </c>
      <c r="F94" s="51">
        <f t="shared" si="4"/>
        <v>4800</v>
      </c>
      <c r="G94" s="51"/>
      <c r="H94" s="51">
        <f>H93</f>
        <v>40</v>
      </c>
      <c r="I94" s="45">
        <f t="shared" si="5"/>
        <v>-881.55102040816291</v>
      </c>
      <c r="J94" s="44"/>
    </row>
    <row r="95" spans="1:10">
      <c r="A95" s="65" t="s">
        <v>112</v>
      </c>
      <c r="B95" s="50"/>
      <c r="C95" s="47">
        <v>22</v>
      </c>
      <c r="D95" s="51"/>
      <c r="E95" s="47">
        <v>32</v>
      </c>
      <c r="F95" s="51">
        <f t="shared" si="4"/>
        <v>2400</v>
      </c>
      <c r="G95" s="51"/>
      <c r="H95" s="51">
        <f>H94</f>
        <v>40</v>
      </c>
      <c r="I95" s="45">
        <f t="shared" si="5"/>
        <v>-3281.5510204081629</v>
      </c>
      <c r="J95" s="47"/>
    </row>
    <row r="96" spans="1:10">
      <c r="A96" s="44" t="s">
        <v>126</v>
      </c>
      <c r="B96" s="69" t="s">
        <v>127</v>
      </c>
      <c r="C96" s="47">
        <v>22</v>
      </c>
      <c r="D96" s="51"/>
      <c r="E96" s="47">
        <v>69</v>
      </c>
      <c r="F96" s="51">
        <f t="shared" si="4"/>
        <v>5175</v>
      </c>
      <c r="G96" s="51"/>
      <c r="H96" s="51">
        <f>H95</f>
        <v>40</v>
      </c>
      <c r="I96" s="45">
        <f t="shared" si="5"/>
        <v>-506.55102040816291</v>
      </c>
      <c r="J96" s="44"/>
    </row>
    <row r="97" spans="1:10">
      <c r="A97" s="44" t="s">
        <v>128</v>
      </c>
      <c r="B97" s="69"/>
      <c r="C97" s="47">
        <v>22</v>
      </c>
      <c r="D97" s="51"/>
      <c r="E97" s="47">
        <v>54</v>
      </c>
      <c r="F97" s="51">
        <f t="shared" si="4"/>
        <v>4050</v>
      </c>
      <c r="G97" s="51"/>
      <c r="H97" s="51">
        <f>H96</f>
        <v>40</v>
      </c>
      <c r="I97" s="45">
        <f t="shared" si="5"/>
        <v>-1631.5510204081629</v>
      </c>
      <c r="J97" s="44"/>
    </row>
    <row r="98" spans="1:10">
      <c r="A98" s="35" t="s">
        <v>280</v>
      </c>
      <c r="B98" s="34">
        <v>3518</v>
      </c>
      <c r="C98" s="53">
        <v>23</v>
      </c>
      <c r="D98" s="55">
        <v>10000</v>
      </c>
      <c r="E98" s="53"/>
      <c r="F98" s="55">
        <f t="shared" si="4"/>
        <v>10000</v>
      </c>
      <c r="G98" s="55">
        <v>640</v>
      </c>
      <c r="H98" s="55">
        <f>G98/5</f>
        <v>128</v>
      </c>
      <c r="I98" s="36">
        <f t="shared" si="5"/>
        <v>4406.4489795918371</v>
      </c>
      <c r="J98" s="35"/>
    </row>
    <row r="99" spans="1:10">
      <c r="A99" s="44" t="s">
        <v>172</v>
      </c>
      <c r="B99" s="43">
        <v>40516</v>
      </c>
      <c r="C99" s="47">
        <v>23</v>
      </c>
      <c r="D99" s="51"/>
      <c r="E99" s="47">
        <v>188</v>
      </c>
      <c r="F99" s="51">
        <f t="shared" si="4"/>
        <v>14100</v>
      </c>
      <c r="G99" s="51"/>
      <c r="H99" s="51">
        <f>H98</f>
        <v>128</v>
      </c>
      <c r="I99" s="45">
        <f t="shared" si="5"/>
        <v>8506.448979591838</v>
      </c>
      <c r="J99" s="44"/>
    </row>
    <row r="100" spans="1:10">
      <c r="A100" s="44" t="s">
        <v>16</v>
      </c>
      <c r="B100" s="69" t="s">
        <v>17</v>
      </c>
      <c r="C100" s="47">
        <v>23</v>
      </c>
      <c r="D100" s="51"/>
      <c r="E100" s="47">
        <v>21</v>
      </c>
      <c r="F100" s="51">
        <f t="shared" ref="F100" si="6">(E100*75)+D100</f>
        <v>1575</v>
      </c>
      <c r="G100" s="51"/>
      <c r="H100" s="51">
        <f>H99</f>
        <v>128</v>
      </c>
      <c r="I100" s="45">
        <f t="shared" ref="I100:I102" si="7">F100+H100-$I$104</f>
        <v>-4018.5510204081629</v>
      </c>
      <c r="J100" s="44"/>
    </row>
    <row r="101" spans="1:10">
      <c r="A101" s="63" t="s">
        <v>322</v>
      </c>
      <c r="B101" s="43"/>
      <c r="C101" s="47">
        <v>23</v>
      </c>
      <c r="D101" s="51"/>
      <c r="E101" s="47">
        <v>228</v>
      </c>
      <c r="F101" s="51">
        <f>(E101*150)+D101</f>
        <v>34200</v>
      </c>
      <c r="G101" s="51"/>
      <c r="H101" s="51">
        <f>H100</f>
        <v>128</v>
      </c>
      <c r="I101" s="45">
        <f t="shared" si="7"/>
        <v>28606.448979591838</v>
      </c>
      <c r="J101" s="44"/>
    </row>
    <row r="102" spans="1:10">
      <c r="A102" s="44" t="s">
        <v>139</v>
      </c>
      <c r="B102" s="69"/>
      <c r="C102" s="47">
        <v>23</v>
      </c>
      <c r="D102" s="51"/>
      <c r="E102" s="47">
        <v>101</v>
      </c>
      <c r="F102" s="51">
        <f>(E102*75)+D102</f>
        <v>7575</v>
      </c>
      <c r="G102" s="51"/>
      <c r="H102" s="51">
        <f>H101</f>
        <v>128</v>
      </c>
      <c r="I102" s="45">
        <f t="shared" si="7"/>
        <v>1981.4489795918371</v>
      </c>
      <c r="J102" s="44"/>
    </row>
    <row r="103" spans="1:10">
      <c r="A103" s="38"/>
      <c r="B103" s="38"/>
      <c r="C103" s="38"/>
      <c r="D103" s="39"/>
      <c r="E103" s="38"/>
      <c r="F103" s="39">
        <f>SUM(F5:F102)</f>
        <v>529675</v>
      </c>
      <c r="G103" s="39"/>
      <c r="H103" s="39">
        <f>SUM(H5:H102)</f>
        <v>31036.999999999996</v>
      </c>
      <c r="I103" s="39">
        <f>F103+H103</f>
        <v>560712</v>
      </c>
      <c r="J103" s="39"/>
    </row>
    <row r="104" spans="1:10">
      <c r="A104" s="38"/>
      <c r="B104" s="38"/>
      <c r="C104" s="38"/>
      <c r="D104" s="39"/>
      <c r="E104" s="38"/>
      <c r="F104" s="39"/>
      <c r="G104" s="39"/>
      <c r="H104" s="40" t="s">
        <v>78</v>
      </c>
      <c r="I104" s="39">
        <f>I103/(COUNTIF(A5:A102,"*"))</f>
        <v>5721.5510204081629</v>
      </c>
      <c r="J104" s="38"/>
    </row>
  </sheetData>
  <autoFilter ref="A3:J3" xr:uid="{3D8A4C27-6084-4A7B-AA34-BE0038B17618}">
    <sortState xmlns:xlrd2="http://schemas.microsoft.com/office/spreadsheetml/2017/richdata2" ref="A4:J109">
      <sortCondition ref="C3"/>
    </sortState>
  </autoFilter>
  <conditionalFormatting sqref="I4:I102">
    <cfRule type="cellIs" dxfId="2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KF steg 3 P18</vt:lpstr>
      <vt:lpstr>KF steg 3 F18</vt:lpstr>
      <vt:lpstr>KF Steg 3 P16</vt:lpstr>
      <vt:lpstr>KF steg 3 F16 </vt:lpstr>
      <vt:lpstr>KF Steg 3 F14</vt:lpstr>
      <vt:lpstr>KF Steg 3 P14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Niklas Axvallen (Handboll)</cp:lastModifiedBy>
  <dcterms:created xsi:type="dcterms:W3CDTF">2019-09-22T17:39:16Z</dcterms:created>
  <dcterms:modified xsi:type="dcterms:W3CDTF">2024-03-25T08:00:05Z</dcterms:modified>
</cp:coreProperties>
</file>